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40" yWindow="100" windowWidth="13720" windowHeight="9680" activeTab="0"/>
  </bookViews>
  <sheets>
    <sheet name="Compound Interest" sheetId="1" r:id="rId1"/>
    <sheet name="Excel Formulas" sheetId="2" r:id="rId2"/>
  </sheets>
  <definedNames/>
  <calcPr fullCalcOnLoad="1"/>
</workbook>
</file>

<file path=xl/sharedStrings.xml><?xml version="1.0" encoding="utf-8"?>
<sst xmlns="http://schemas.openxmlformats.org/spreadsheetml/2006/main" count="134" uniqueCount="106">
  <si>
    <t>There are some important differences:</t>
  </si>
  <si>
    <t>Take a look at the setup below. ($5,000 invested for a period of time to yield $10,000).</t>
  </si>
  <si>
    <t>The present value (PV) is negative. The convention in Excel and other math of finance technologies is the following:</t>
  </si>
  <si>
    <r>
      <t>Amounts you (the investor) pay are</t>
    </r>
    <r>
      <rPr>
        <b/>
        <sz val="9"/>
        <color indexed="20"/>
        <rFont val="Geneva"/>
        <family val="0"/>
      </rPr>
      <t xml:space="preserve"> negative. </t>
    </r>
    <r>
      <rPr>
        <sz val="9"/>
        <rFont val="Geneva"/>
        <family val="0"/>
      </rPr>
      <t>Since you are investing $5,000, it is entered as negative.</t>
    </r>
  </si>
  <si>
    <r>
      <t xml:space="preserve">Amounts you receive (the future value in this case) are </t>
    </r>
    <r>
      <rPr>
        <b/>
        <sz val="9"/>
        <color indexed="20"/>
        <rFont val="Geneva"/>
        <family val="0"/>
      </rPr>
      <t>positive.</t>
    </r>
  </si>
  <si>
    <t>For example, the values entered above (unless you have changed them!) tell us that:</t>
  </si>
  <si>
    <t>The formulas in the "Calculated" column are different.</t>
  </si>
  <si>
    <t>The formats of the Excel formuas we used are as follows:</t>
  </si>
  <si>
    <r>
      <t>Formula for FV.</t>
    </r>
    <r>
      <rPr>
        <sz val="9"/>
        <color indexed="61"/>
        <rFont val="Geneva"/>
        <family val="0"/>
      </rPr>
      <t xml:space="preserve"> Note that i = r/m and n = m*t.</t>
    </r>
  </si>
  <si>
    <r>
      <t>Formula for PV.</t>
    </r>
    <r>
      <rPr>
        <sz val="9"/>
        <color indexed="61"/>
        <rFont val="Geneva"/>
        <family val="0"/>
      </rPr>
      <t xml:space="preserve"> Note that i = r/m and n = m*t.</t>
    </r>
  </si>
  <si>
    <r>
      <t xml:space="preserve">Formula for n. </t>
    </r>
    <r>
      <rPr>
        <sz val="9"/>
        <color indexed="61"/>
        <rFont val="Geneva"/>
        <family val="0"/>
      </rPr>
      <t>To get t we must divide it by m. Note that i = r/m.</t>
    </r>
  </si>
  <si>
    <r>
      <t xml:space="preserve">Formula for i. </t>
    </r>
    <r>
      <rPr>
        <sz val="9"/>
        <color indexed="61"/>
        <rFont val="Geneva"/>
        <family val="0"/>
      </rPr>
      <t>To get r, we must multiply it by m. Note that n = m*t.</t>
    </r>
  </si>
  <si>
    <t>*</t>
  </si>
  <si>
    <t>If $5,000 is invested for 10 years at 6.50% compounded quarterly, then FV = $9,527.79</t>
  </si>
  <si>
    <t xml:space="preserve"> then PV = $5,247.80</t>
  </si>
  <si>
    <t>If you wish to realize $10,000 on a 10 year investment at 6.50% compounded quarterly,</t>
  </si>
  <si>
    <t>Do not change these!</t>
  </si>
  <si>
    <t>If you invest $5,000 and  wish to realize $10,000 on a 10 year investment compounded quarterly,</t>
  </si>
  <si>
    <t>your investment must pay 6.99%</t>
  </si>
  <si>
    <t>If you invest $5,000 and  wish to realize $10,000 on an investment yeilding 6.50%</t>
  </si>
  <si>
    <t>compounded quarterly, you must wait approximately 10.75 years.</t>
  </si>
  <si>
    <t>See the next worksheet for built-in Excel formulas.</t>
  </si>
  <si>
    <t>that gives us any one of these quantities when the others are known.</t>
  </si>
  <si>
    <t xml:space="preserve">As with the tutorial for simple interest, we can now set up a little "Time value of Money" (TVM) calculator </t>
  </si>
  <si>
    <t>6.5% compounded annually.</t>
  </si>
  <si>
    <t>The maturity value is the future value, so FV = $10,000. So we enter t = 10, r = 6.5%, and m = 1</t>
  </si>
  <si>
    <t>in the "Entered" column, and read off the present value (PV).</t>
  </si>
  <si>
    <t>Now go to the "Excel Formulas" sheet to see how to set up a "time value of money" calculator using Excel formulas.</t>
  </si>
  <si>
    <t>Payment</t>
  </si>
  <si>
    <t>PMT</t>
  </si>
  <si>
    <t>Using Excel Formulas To Make a TVM Calculator.</t>
  </si>
  <si>
    <t>FV = PV(1 + r/m)^(mt)</t>
  </si>
  <si>
    <t>PV(i,n,PMT,FV)</t>
  </si>
  <si>
    <t>NPER(i,PMT,PV,FV)</t>
  </si>
  <si>
    <t>RATE(n,PMT,PV,FV)</t>
  </si>
  <si>
    <t>1.</t>
  </si>
  <si>
    <t>Entered</t>
  </si>
  <si>
    <t>Calculated</t>
  </si>
  <si>
    <t>Rate</t>
  </si>
  <si>
    <t>Years</t>
  </si>
  <si>
    <t>Present Value</t>
  </si>
  <si>
    <t>Future Value</t>
  </si>
  <si>
    <t>r</t>
  </si>
  <si>
    <t>PV</t>
  </si>
  <si>
    <t>FV</t>
  </si>
  <si>
    <t>To set it up, let us use the data from Example 1 in the text:</t>
  </si>
  <si>
    <t>FV = ?</t>
  </si>
  <si>
    <t>PV = 2000</t>
  </si>
  <si>
    <t>r = 4.75%</t>
  </si>
  <si>
    <t>t = 6</t>
  </si>
  <si>
    <t>Set it up to compute the future value (FV) by using the formula for FV here.</t>
  </si>
  <si>
    <t>(You did it right if you get a value of</t>
  </si>
  <si>
    <t>).</t>
  </si>
  <si>
    <t>Given values go here.</t>
  </si>
  <si>
    <t>Now fill in the remaining three formulas in the "Calculated" column.</t>
  </si>
  <si>
    <t>2.</t>
  </si>
  <si>
    <t>3.</t>
  </si>
  <si>
    <t>Solution</t>
  </si>
  <si>
    <t>That is the answer!</t>
  </si>
  <si>
    <t>4.</t>
  </si>
  <si>
    <t>Formula for FV</t>
  </si>
  <si>
    <t>Formula for PV</t>
  </si>
  <si>
    <t>Formula for r</t>
  </si>
  <si>
    <t>Formula for t</t>
  </si>
  <si>
    <t>Unknown</t>
  </si>
  <si>
    <t>Given</t>
  </si>
  <si>
    <t>f</t>
  </si>
  <si>
    <t>c</t>
  </si>
  <si>
    <t>v</t>
  </si>
  <si>
    <t>g</t>
  </si>
  <si>
    <t>y</t>
  </si>
  <si>
    <t>x</t>
  </si>
  <si>
    <t>s</t>
  </si>
  <si>
    <t>t</t>
  </si>
  <si>
    <t>p</t>
  </si>
  <si>
    <t>Ans</t>
  </si>
  <si>
    <t>u</t>
  </si>
  <si>
    <t xml:space="preserve">If an amount PV is invested and earns interest at an annual rate r compounded (reinvested) m times per year for a </t>
  </si>
  <si>
    <t>period of t years, then the future value (FV) is given by the formula</t>
  </si>
  <si>
    <t>FV = PV(1 + r/m)^(mt).</t>
  </si>
  <si>
    <t>PV = FV/(1 + r/m)^(mt).</t>
  </si>
  <si>
    <t>t = LN(FV/PV)/(m*LN(1+r/m))</t>
  </si>
  <si>
    <t>m = 4</t>
  </si>
  <si>
    <t>Periods/yr</t>
  </si>
  <si>
    <t>m</t>
  </si>
  <si>
    <r>
      <t>Note:</t>
    </r>
    <r>
      <rPr>
        <b/>
        <sz val="9"/>
        <rFont val="Geneva"/>
        <family val="0"/>
      </rPr>
      <t xml:space="preserve"> </t>
    </r>
    <r>
      <rPr>
        <sz val="9"/>
        <rFont val="Geneva"/>
        <family val="0"/>
      </rPr>
      <t>Format the PV and FV cells as currency, the r cells as percentage, and the t and m cells as "general".</t>
    </r>
  </si>
  <si>
    <t>We will not compute a formula to calculate m.</t>
  </si>
  <si>
    <t>r = m*((FV/PV)^(1/(m*t)) - 1)</t>
  </si>
  <si>
    <t>FV(i,n,PMT,PV)</t>
  </si>
  <si>
    <t>We can use this formula together with some algebra to solve for PV, t, and r. (See the next sheet for use of built-in formulas.)</t>
  </si>
  <si>
    <t>Let us now use the calculator to do Example 3 from the text:</t>
  </si>
  <si>
    <t xml:space="preserve"> How long will it take for your investment to grow to $6000?</t>
  </si>
  <si>
    <r>
      <t xml:space="preserve">Example </t>
    </r>
    <r>
      <rPr>
        <sz val="9"/>
        <rFont val="Geneva"/>
        <family val="0"/>
      </rPr>
      <t>You have $5000 to invest at 6% compounded monthly.</t>
    </r>
  </si>
  <si>
    <t>We are given PV = $5000, FV = $6000, r = 6%, and m = 12.</t>
  </si>
  <si>
    <t>Enter these values in the "Entered" Column and read off the number of years from the "Calculated" column.</t>
  </si>
  <si>
    <t>Zero-Coupon Bonds</t>
  </si>
  <si>
    <t>Look at Example 2 from the text:</t>
  </si>
  <si>
    <t xml:space="preserve">The Megabucks Corporation is issuing 10-year zero-coupon bonds. </t>
  </si>
  <si>
    <t xml:space="preserve">How much would you pay for bonds with a maturity value of $10,000 if you wish to get a return of </t>
  </si>
  <si>
    <t>This will be used in Section 5.3.</t>
  </si>
  <si>
    <t>Explanation of the Formulas</t>
  </si>
  <si>
    <t>The formulas in the "Calculated" columns are based on the following version of the compound interest formula:</t>
  </si>
  <si>
    <t>FV = PV*(1+i)^n</t>
  </si>
  <si>
    <t>i = the interest per period; i = r/m</t>
  </si>
  <si>
    <t>n = the number of interest periods; n = m*t</t>
  </si>
  <si>
    <t>In the TVM calculator above, we have used m*t for n and r/m for i.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</si>
</sst>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16"/>
      <name val="Geneva"/>
      <family val="0"/>
    </font>
    <font>
      <sz val="9"/>
      <color indexed="14"/>
      <name val="Geneva"/>
      <family val="0"/>
    </font>
    <font>
      <b/>
      <sz val="9"/>
      <color indexed="14"/>
      <name val="Geneva"/>
      <family val="0"/>
    </font>
    <font>
      <sz val="9"/>
      <color indexed="10"/>
      <name val="Geneva"/>
      <family val="0"/>
    </font>
    <font>
      <b/>
      <sz val="9"/>
      <color indexed="20"/>
      <name val="Geneva"/>
      <family val="0"/>
    </font>
    <font>
      <sz val="9"/>
      <color indexed="20"/>
      <name val="Geneva"/>
      <family val="0"/>
    </font>
    <font>
      <sz val="9"/>
      <color indexed="6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8" fontId="0" fillId="0" borderId="1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9" fillId="0" borderId="0" xfId="0" applyFont="1" applyAlignment="1" quotePrefix="1">
      <alignment horizontal="right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0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8" fontId="0" fillId="3" borderId="1" xfId="0" applyNumberFormat="1" applyFont="1" applyFill="1" applyBorder="1" applyAlignment="1">
      <alignment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57150</xdr:rowOff>
    </xdr:from>
    <xdr:to>
      <xdr:col>8</xdr:col>
      <xdr:colOff>0</xdr:colOff>
      <xdr:row>4</xdr:row>
      <xdr:rowOff>66675</xdr:rowOff>
    </xdr:to>
    <xdr:sp>
      <xdr:nvSpPr>
        <xdr:cNvPr id="1" name="AutoShape 9"/>
        <xdr:cNvSpPr>
          <a:spLocks/>
        </xdr:cNvSpPr>
      </xdr:nvSpPr>
      <xdr:spPr>
        <a:xfrm>
          <a:off x="971550" y="57150"/>
          <a:ext cx="5734050" cy="6191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800080"/>
                  </a:gs>
                  <a:gs pos="100000">
                    <a:srgbClr val="CC99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5.2:Compund Interest</a:t>
          </a:r>
        </a:p>
      </xdr:txBody>
    </xdr:sp>
    <xdr:clientData/>
  </xdr:twoCellAnchor>
  <xdr:twoCellAnchor>
    <xdr:from>
      <xdr:col>2</xdr:col>
      <xdr:colOff>542925</xdr:colOff>
      <xdr:row>37</xdr:row>
      <xdr:rowOff>76200</xdr:rowOff>
    </xdr:from>
    <xdr:to>
      <xdr:col>3</xdr:col>
      <xdr:colOff>428625</xdr:colOff>
      <xdr:row>38</xdr:row>
      <xdr:rowOff>114300</xdr:rowOff>
    </xdr:to>
    <xdr:sp>
      <xdr:nvSpPr>
        <xdr:cNvPr id="2" name="AutoShape 99"/>
        <xdr:cNvSpPr>
          <a:spLocks/>
        </xdr:cNvSpPr>
      </xdr:nvSpPr>
      <xdr:spPr>
        <a:xfrm flipV="1">
          <a:off x="2219325" y="6000750"/>
          <a:ext cx="723900" cy="209550"/>
        </a:xfrm>
        <a:prstGeom prst="bentConnector3">
          <a:avLst>
            <a:gd name="adj1" fmla="val 99995"/>
            <a:gd name="adj2" fmla="val 2670587"/>
            <a:gd name="adj3" fmla="val -301754"/>
          </a:avLst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28575</xdr:colOff>
      <xdr:row>29</xdr:row>
      <xdr:rowOff>38100</xdr:rowOff>
    </xdr:from>
    <xdr:to>
      <xdr:col>6</xdr:col>
      <xdr:colOff>9525</xdr:colOff>
      <xdr:row>35</xdr:row>
      <xdr:rowOff>85725</xdr:rowOff>
    </xdr:to>
    <xdr:sp>
      <xdr:nvSpPr>
        <xdr:cNvPr id="3" name="AutoShape 101"/>
        <xdr:cNvSpPr>
          <a:spLocks/>
        </xdr:cNvSpPr>
      </xdr:nvSpPr>
      <xdr:spPr>
        <a:xfrm rot="5400000">
          <a:off x="4219575" y="4657725"/>
          <a:ext cx="819150" cy="1019175"/>
        </a:xfrm>
        <a:prstGeom prst="bentConnector3">
          <a:avLst>
            <a:gd name="adj1" fmla="val 99995"/>
            <a:gd name="adj2" fmla="val -593750"/>
            <a:gd name="adj3" fmla="val -478050"/>
          </a:avLst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38100</xdr:colOff>
      <xdr:row>36</xdr:row>
      <xdr:rowOff>114300</xdr:rowOff>
    </xdr:from>
    <xdr:to>
      <xdr:col>5</xdr:col>
      <xdr:colOff>828675</xdr:colOff>
      <xdr:row>36</xdr:row>
      <xdr:rowOff>114300</xdr:rowOff>
    </xdr:to>
    <xdr:sp>
      <xdr:nvSpPr>
        <xdr:cNvPr id="4" name="Line 110"/>
        <xdr:cNvSpPr>
          <a:spLocks/>
        </xdr:cNvSpPr>
      </xdr:nvSpPr>
      <xdr:spPr>
        <a:xfrm flipH="1">
          <a:off x="4229100" y="5867400"/>
          <a:ext cx="790575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13</xdr:row>
      <xdr:rowOff>85725</xdr:rowOff>
    </xdr:from>
    <xdr:to>
      <xdr:col>5</xdr:col>
      <xdr:colOff>771525</xdr:colOff>
      <xdr:row>13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4352925" y="2162175"/>
          <a:ext cx="619125" cy="0"/>
        </a:xfrm>
        <a:prstGeom prst="line">
          <a:avLst/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381000</xdr:colOff>
      <xdr:row>16</xdr:row>
      <xdr:rowOff>76200</xdr:rowOff>
    </xdr:from>
    <xdr:to>
      <xdr:col>5</xdr:col>
      <xdr:colOff>809625</xdr:colOff>
      <xdr:row>17</xdr:row>
      <xdr:rowOff>95250</xdr:rowOff>
    </xdr:to>
    <xdr:sp>
      <xdr:nvSpPr>
        <xdr:cNvPr id="2" name="AutoShape 2"/>
        <xdr:cNvSpPr>
          <a:spLocks/>
        </xdr:cNvSpPr>
      </xdr:nvSpPr>
      <xdr:spPr>
        <a:xfrm rot="10800000">
          <a:off x="3733800" y="2638425"/>
          <a:ext cx="1276350" cy="180975"/>
        </a:xfrm>
        <a:prstGeom prst="bentConnector3">
          <a:avLst>
            <a:gd name="adj1" fmla="val 100000"/>
            <a:gd name="adj2" fmla="val -1513333"/>
            <a:gd name="adj3" fmla="val -390000"/>
          </a:avLst>
        </a:prstGeom>
        <a:noFill/>
        <a:ln w="9525" cmpd="sng">
          <a:solidFill>
            <a:srgbClr val="8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FF80"/>
  <sheetViews>
    <sheetView tabSelected="1" workbookViewId="0" topLeftCell="A1">
      <selection activeCell="A1" sqref="A1"/>
    </sheetView>
  </sheetViews>
  <sheetFormatPr defaultColWidth="11.00390625" defaultRowHeight="12"/>
  <cols>
    <col min="4" max="4" width="11.00390625" style="0" bestFit="1" customWidth="1"/>
  </cols>
  <sheetData>
    <row r="7" ht="12.75">
      <c r="A7" t="s">
        <v>77</v>
      </c>
    </row>
    <row r="8" ht="12.75">
      <c r="A8" t="s">
        <v>78</v>
      </c>
    </row>
    <row r="10" spans="2:8" ht="12.75">
      <c r="B10" s="9" t="s">
        <v>31</v>
      </c>
      <c r="F10" s="9"/>
      <c r="H10" s="20"/>
    </row>
    <row r="11" ht="12.75">
      <c r="H11" s="20"/>
    </row>
    <row r="12" ht="12.75">
      <c r="A12" t="s">
        <v>89</v>
      </c>
    </row>
    <row r="13" ht="12.75">
      <c r="G13" s="19"/>
    </row>
    <row r="14" spans="2:9" ht="12.75">
      <c r="B14" s="19" t="s">
        <v>79</v>
      </c>
      <c r="C14" s="20"/>
      <c r="D14" s="20"/>
      <c r="E14" s="20" t="s">
        <v>60</v>
      </c>
      <c r="G14" s="20" t="s">
        <v>21</v>
      </c>
      <c r="I14" s="20"/>
    </row>
    <row r="15" spans="2:9" ht="12.75">
      <c r="B15" s="19" t="s">
        <v>80</v>
      </c>
      <c r="C15" s="20"/>
      <c r="D15" s="20"/>
      <c r="E15" s="20" t="s">
        <v>61</v>
      </c>
      <c r="I15" s="20"/>
    </row>
    <row r="16" spans="2:9" ht="12.75">
      <c r="B16" s="19" t="s">
        <v>81</v>
      </c>
      <c r="C16" s="20"/>
      <c r="D16" s="20"/>
      <c r="E16" s="20" t="s">
        <v>63</v>
      </c>
      <c r="I16" s="20"/>
    </row>
    <row r="17" spans="2:9" ht="12.75">
      <c r="B17" s="19" t="s">
        <v>87</v>
      </c>
      <c r="C17" s="20"/>
      <c r="D17" s="20"/>
      <c r="E17" s="20" t="s">
        <v>62</v>
      </c>
      <c r="I17" s="20"/>
    </row>
    <row r="19" ht="12.75">
      <c r="A19" s="7" t="s">
        <v>23</v>
      </c>
    </row>
    <row r="20" ht="12.75">
      <c r="A20" s="7" t="s">
        <v>22</v>
      </c>
    </row>
    <row r="21" ht="12.75">
      <c r="A21" s="7"/>
    </row>
    <row r="22" ht="12.75">
      <c r="A22" s="7" t="s">
        <v>45</v>
      </c>
    </row>
    <row r="23" spans="1:3" ht="12.75">
      <c r="A23" s="7"/>
      <c r="B23" t="s">
        <v>46</v>
      </c>
      <c r="C23" s="20" t="s">
        <v>64</v>
      </c>
    </row>
    <row r="24" spans="1:7" ht="12.75">
      <c r="A24" s="7"/>
      <c r="B24" t="s">
        <v>47</v>
      </c>
      <c r="C24" s="20" t="s">
        <v>65</v>
      </c>
      <c r="G24" s="11"/>
    </row>
    <row r="25" spans="1:3" ht="12.75">
      <c r="A25" s="7"/>
      <c r="B25" t="s">
        <v>48</v>
      </c>
      <c r="C25" s="20" t="s">
        <v>65</v>
      </c>
    </row>
    <row r="26" spans="1:3" ht="12.75">
      <c r="A26" s="7"/>
      <c r="B26" t="s">
        <v>82</v>
      </c>
      <c r="C26" s="20" t="s">
        <v>65</v>
      </c>
    </row>
    <row r="27" spans="1:3" ht="12.75">
      <c r="A27" s="7"/>
      <c r="B27" t="s">
        <v>49</v>
      </c>
      <c r="C27" s="20" t="s">
        <v>65</v>
      </c>
    </row>
    <row r="28" spans="1:3" ht="12.75">
      <c r="A28" s="7"/>
      <c r="C28" s="5"/>
    </row>
    <row r="29" spans="2:5" ht="12.75">
      <c r="B29" t="s">
        <v>50</v>
      </c>
      <c r="C29" s="1"/>
      <c r="D29" s="1"/>
      <c r="E29" s="8"/>
    </row>
    <row r="30" spans="1:6" ht="12.75">
      <c r="A30" s="10" t="s">
        <v>35</v>
      </c>
      <c r="D30" s="12" t="s">
        <v>51</v>
      </c>
      <c r="E30" s="17">
        <f>D35*(1+D33*D34)</f>
        <v>2570.0000000000005</v>
      </c>
      <c r="F30" t="s">
        <v>52</v>
      </c>
    </row>
    <row r="31" spans="3:5" ht="12.75">
      <c r="C31" s="1"/>
      <c r="D31" s="1"/>
      <c r="E31" s="8"/>
    </row>
    <row r="32" spans="3:5" ht="12.75">
      <c r="C32" s="26"/>
      <c r="D32" s="28" t="s">
        <v>36</v>
      </c>
      <c r="E32" s="28" t="s">
        <v>37</v>
      </c>
    </row>
    <row r="33" spans="2:5" ht="12.75">
      <c r="B33" s="13" t="s">
        <v>38</v>
      </c>
      <c r="C33" s="27" t="s">
        <v>42</v>
      </c>
      <c r="D33" s="15">
        <v>0.0475</v>
      </c>
      <c r="E33" s="15"/>
    </row>
    <row r="34" spans="2:5" ht="12.75">
      <c r="B34" s="13" t="s">
        <v>39</v>
      </c>
      <c r="C34" s="27" t="s">
        <v>73</v>
      </c>
      <c r="D34" s="14">
        <v>6</v>
      </c>
      <c r="E34" s="18"/>
    </row>
    <row r="35" spans="2:5" ht="12.75">
      <c r="B35" s="13" t="s">
        <v>40</v>
      </c>
      <c r="C35" s="27" t="s">
        <v>43</v>
      </c>
      <c r="D35" s="24">
        <v>2000</v>
      </c>
      <c r="E35" s="24"/>
    </row>
    <row r="36" spans="2:5" ht="12.75">
      <c r="B36" s="13" t="s">
        <v>41</v>
      </c>
      <c r="C36" s="27" t="s">
        <v>44</v>
      </c>
      <c r="D36" s="16"/>
      <c r="E36" s="16"/>
    </row>
    <row r="37" spans="2:7" ht="13.5" customHeight="1">
      <c r="B37" t="s">
        <v>83</v>
      </c>
      <c r="C37" s="27" t="s">
        <v>84</v>
      </c>
      <c r="D37" s="22">
        <v>4</v>
      </c>
      <c r="E37" s="23"/>
      <c r="G37" t="s">
        <v>86</v>
      </c>
    </row>
    <row r="38" ht="13.5" customHeight="1">
      <c r="E38" s="4"/>
    </row>
    <row r="39" ht="12.75">
      <c r="B39" s="21" t="s">
        <v>53</v>
      </c>
    </row>
    <row r="40" spans="2:162" ht="12.75">
      <c r="B40" s="19" t="s">
        <v>85</v>
      </c>
      <c r="J40" s="6"/>
      <c r="AB40" t="s">
        <v>71</v>
      </c>
      <c r="AC40" t="s">
        <v>70</v>
      </c>
      <c r="AD40" t="s">
        <v>72</v>
      </c>
      <c r="AE40" t="s">
        <v>73</v>
      </c>
      <c r="AF40" t="s">
        <v>76</v>
      </c>
      <c r="AG40" t="s">
        <v>68</v>
      </c>
      <c r="AH40" t="s">
        <v>74</v>
      </c>
      <c r="AI40" t="s">
        <v>75</v>
      </c>
      <c r="CC40" t="s">
        <v>68</v>
      </c>
      <c r="DD40" t="s">
        <v>67</v>
      </c>
      <c r="EE40" t="s">
        <v>66</v>
      </c>
      <c r="FF40" t="s">
        <v>69</v>
      </c>
    </row>
    <row r="41" spans="10:52" ht="12.75">
      <c r="J41" s="6"/>
      <c r="Z41">
        <v>2</v>
      </c>
      <c r="AA41" t="s">
        <v>70</v>
      </c>
      <c r="AB41">
        <v>0</v>
      </c>
      <c r="AC41">
        <v>1</v>
      </c>
      <c r="AD41">
        <v>0</v>
      </c>
      <c r="AE41">
        <v>0</v>
      </c>
      <c r="AF41">
        <v>-1</v>
      </c>
      <c r="AG41">
        <v>-2</v>
      </c>
      <c r="AH41">
        <v>0</v>
      </c>
      <c r="AI41">
        <v>10</v>
      </c>
      <c r="AZ41">
        <v>-1</v>
      </c>
    </row>
    <row r="42" spans="1:52" ht="12.75">
      <c r="A42" s="25" t="s">
        <v>55</v>
      </c>
      <c r="B42" t="s">
        <v>54</v>
      </c>
      <c r="J42" s="6"/>
      <c r="Z42">
        <v>2</v>
      </c>
      <c r="AA42" t="s">
        <v>73</v>
      </c>
      <c r="AB42">
        <v>0</v>
      </c>
      <c r="AC42">
        <v>0</v>
      </c>
      <c r="AD42">
        <v>0</v>
      </c>
      <c r="AE42">
        <v>1</v>
      </c>
      <c r="AF42">
        <v>2</v>
      </c>
      <c r="AG42">
        <v>3</v>
      </c>
      <c r="AH42">
        <v>0</v>
      </c>
      <c r="AI42">
        <v>15</v>
      </c>
      <c r="AZ42">
        <v>1</v>
      </c>
    </row>
    <row r="43" spans="10:52" ht="12.75">
      <c r="J43" s="6"/>
      <c r="Z43">
        <v>2</v>
      </c>
      <c r="AA43" t="s">
        <v>72</v>
      </c>
      <c r="AB43">
        <v>0</v>
      </c>
      <c r="AC43">
        <v>0</v>
      </c>
      <c r="AD43">
        <v>1</v>
      </c>
      <c r="AE43">
        <v>0</v>
      </c>
      <c r="AF43">
        <v>-1</v>
      </c>
      <c r="AG43">
        <v>-1</v>
      </c>
      <c r="AH43">
        <v>0</v>
      </c>
      <c r="AI43">
        <v>0</v>
      </c>
      <c r="AZ43">
        <v>-1</v>
      </c>
    </row>
    <row r="44" spans="2:52" ht="12.75">
      <c r="B44" t="s">
        <v>90</v>
      </c>
      <c r="J44" s="6"/>
      <c r="Z44">
        <v>1</v>
      </c>
      <c r="AA44" t="s">
        <v>71</v>
      </c>
      <c r="AB44">
        <v>1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25</v>
      </c>
      <c r="AZ44">
        <v>1</v>
      </c>
    </row>
    <row r="45" ht="12.75">
      <c r="J45" s="6"/>
    </row>
    <row r="46" spans="1:35" ht="12.75">
      <c r="A46" s="25" t="s">
        <v>56</v>
      </c>
      <c r="B46" s="19" t="s">
        <v>92</v>
      </c>
      <c r="J46" s="6"/>
      <c r="Z46">
        <v>2</v>
      </c>
      <c r="AA46" t="s">
        <v>74</v>
      </c>
      <c r="AB46">
        <v>0</v>
      </c>
      <c r="AC46">
        <v>0</v>
      </c>
      <c r="AD46">
        <v>0</v>
      </c>
      <c r="AE46">
        <v>0</v>
      </c>
      <c r="AF46">
        <v>-1</v>
      </c>
      <c r="AG46">
        <v>0</v>
      </c>
      <c r="AH46">
        <v>1</v>
      </c>
      <c r="AI46">
        <v>60</v>
      </c>
    </row>
    <row r="47" ht="12.75">
      <c r="B47" t="s">
        <v>91</v>
      </c>
    </row>
    <row r="48" ht="12.75">
      <c r="B48" s="19" t="s">
        <v>57</v>
      </c>
    </row>
    <row r="49" ht="12.75">
      <c r="B49" t="s">
        <v>93</v>
      </c>
    </row>
    <row r="50" spans="2:5" ht="12.75">
      <c r="B50" t="s">
        <v>94</v>
      </c>
      <c r="E50" s="2"/>
    </row>
    <row r="51" spans="2:9" ht="12.75">
      <c r="B51" t="s">
        <v>58</v>
      </c>
      <c r="E51" s="2"/>
      <c r="G51" s="2"/>
      <c r="H51" s="2"/>
      <c r="I51" s="2"/>
    </row>
    <row r="52" spans="5:9" ht="12.75">
      <c r="E52" s="2"/>
      <c r="G52" s="3"/>
      <c r="H52" s="3"/>
      <c r="I52" s="2"/>
    </row>
    <row r="53" spans="2:9" ht="12.75">
      <c r="B53" s="19" t="s">
        <v>95</v>
      </c>
      <c r="E53" s="2"/>
      <c r="G53" s="3"/>
      <c r="H53" s="3"/>
      <c r="I53" s="2"/>
    </row>
    <row r="54" spans="1:9" ht="12.75">
      <c r="A54" s="25" t="s">
        <v>59</v>
      </c>
      <c r="B54" t="s">
        <v>96</v>
      </c>
      <c r="E54" s="2"/>
      <c r="G54" s="3"/>
      <c r="H54" s="3"/>
      <c r="I54" s="2"/>
    </row>
    <row r="55" spans="2:9" ht="12.75">
      <c r="B55" t="s">
        <v>97</v>
      </c>
      <c r="D55" s="3"/>
      <c r="E55" s="3"/>
      <c r="F55" s="3"/>
      <c r="G55" s="3"/>
      <c r="H55" s="3"/>
      <c r="I55" s="2"/>
    </row>
    <row r="56" spans="2:9" ht="12.75">
      <c r="B56" t="s">
        <v>98</v>
      </c>
      <c r="D56" s="3"/>
      <c r="E56" s="3"/>
      <c r="F56" s="3"/>
      <c r="G56" s="3"/>
      <c r="H56" s="3"/>
      <c r="I56" s="2"/>
    </row>
    <row r="57" spans="2:9" ht="12.75">
      <c r="B57" t="s">
        <v>24</v>
      </c>
      <c r="D57" s="3"/>
      <c r="E57" s="3"/>
      <c r="F57" s="3"/>
      <c r="G57" s="3"/>
      <c r="H57" s="3"/>
      <c r="I57" s="2"/>
    </row>
    <row r="58" spans="2:9" ht="12.75">
      <c r="B58" s="19" t="s">
        <v>57</v>
      </c>
      <c r="D58" s="3"/>
      <c r="E58" s="3"/>
      <c r="F58" s="3"/>
      <c r="G58" s="3"/>
      <c r="H58" s="3"/>
      <c r="I58" s="2"/>
    </row>
    <row r="59" spans="2:9" ht="12.75">
      <c r="B59" t="s">
        <v>25</v>
      </c>
      <c r="D59" s="3"/>
      <c r="E59" s="3"/>
      <c r="F59" s="3"/>
      <c r="G59" s="3"/>
      <c r="H59" s="3"/>
      <c r="I59" s="2"/>
    </row>
    <row r="60" spans="2:9" ht="12.75">
      <c r="B60" t="s">
        <v>26</v>
      </c>
      <c r="D60" s="3"/>
      <c r="E60" s="3"/>
      <c r="F60" s="3"/>
      <c r="G60" s="3"/>
      <c r="H60" s="3"/>
      <c r="I60" s="2"/>
    </row>
    <row r="61" spans="4:9" ht="12.75">
      <c r="D61" s="3"/>
      <c r="E61" s="3"/>
      <c r="F61" s="3"/>
      <c r="G61" s="3"/>
      <c r="H61" s="3"/>
      <c r="I61" s="2"/>
    </row>
    <row r="62" spans="1:9" ht="12.75">
      <c r="A62" t="s">
        <v>27</v>
      </c>
      <c r="D62" s="3"/>
      <c r="E62" s="3"/>
      <c r="F62" s="3"/>
      <c r="G62" s="3"/>
      <c r="H62" s="3"/>
      <c r="I62" s="2"/>
    </row>
    <row r="63" spans="4:9" ht="12.75">
      <c r="D63" s="3"/>
      <c r="E63" s="3"/>
      <c r="F63" s="3"/>
      <c r="G63" s="3"/>
      <c r="H63" s="3"/>
      <c r="I63" s="2"/>
    </row>
    <row r="64" spans="4:9" ht="12.75">
      <c r="D64" s="3"/>
      <c r="E64" s="3"/>
      <c r="F64" s="3"/>
      <c r="G64" s="3"/>
      <c r="H64" s="3"/>
      <c r="I64" s="2"/>
    </row>
    <row r="65" spans="4:9" ht="12.75">
      <c r="D65" s="3"/>
      <c r="E65" s="3"/>
      <c r="F65" s="3"/>
      <c r="G65" s="3"/>
      <c r="H65" s="3"/>
      <c r="I65" s="2"/>
    </row>
    <row r="66" spans="4:9" ht="12.75">
      <c r="D66" s="3"/>
      <c r="E66" s="3"/>
      <c r="F66" s="3"/>
      <c r="G66" s="3"/>
      <c r="H66" s="3"/>
      <c r="I66" s="2"/>
    </row>
    <row r="67" spans="4:9" ht="12.75">
      <c r="D67" s="3"/>
      <c r="E67" s="3"/>
      <c r="F67" s="3"/>
      <c r="G67" s="3"/>
      <c r="H67" s="3"/>
      <c r="I67" s="2"/>
    </row>
    <row r="68" spans="4:9" ht="12.75">
      <c r="D68" s="3"/>
      <c r="E68" s="3"/>
      <c r="F68" s="3"/>
      <c r="G68" s="3"/>
      <c r="H68" s="3"/>
      <c r="I68" s="2"/>
    </row>
    <row r="69" spans="4:9" ht="12.75">
      <c r="D69" s="3"/>
      <c r="E69" s="3"/>
      <c r="F69" s="3"/>
      <c r="G69" s="3"/>
      <c r="H69" s="3"/>
      <c r="I69" s="2"/>
    </row>
    <row r="70" spans="4:9" ht="12.75">
      <c r="D70" s="3"/>
      <c r="E70" s="3"/>
      <c r="F70" s="3"/>
      <c r="G70" s="3"/>
      <c r="H70" s="3"/>
      <c r="I70" s="2"/>
    </row>
    <row r="71" spans="4:9" ht="12.75">
      <c r="D71" s="3"/>
      <c r="E71" s="3"/>
      <c r="F71" s="3"/>
      <c r="G71" s="3"/>
      <c r="H71" s="3"/>
      <c r="I71" s="2"/>
    </row>
    <row r="72" spans="4:9" ht="12.75">
      <c r="D72" s="3"/>
      <c r="E72" s="3"/>
      <c r="F72" s="3"/>
      <c r="G72" s="3"/>
      <c r="H72" s="3"/>
      <c r="I72" s="2"/>
    </row>
    <row r="73" spans="4:9" ht="12.75">
      <c r="D73" s="3"/>
      <c r="E73" s="3"/>
      <c r="F73" s="3"/>
      <c r="G73" s="3"/>
      <c r="H73" s="3"/>
      <c r="I73" s="2"/>
    </row>
    <row r="74" spans="4:9" ht="12.75">
      <c r="D74" s="3"/>
      <c r="E74" s="3"/>
      <c r="F74" s="3"/>
      <c r="G74" s="3"/>
      <c r="H74" s="3"/>
      <c r="I74" s="2"/>
    </row>
    <row r="75" spans="4:9" ht="12.75">
      <c r="D75" s="3"/>
      <c r="E75" s="3"/>
      <c r="F75" s="3"/>
      <c r="G75" s="3"/>
      <c r="H75" s="3"/>
      <c r="I75" s="2"/>
    </row>
    <row r="76" spans="4:9" ht="12.75">
      <c r="D76" s="3"/>
      <c r="E76" s="3"/>
      <c r="F76" s="3"/>
      <c r="G76" s="3"/>
      <c r="H76" s="3"/>
      <c r="I76" s="2"/>
    </row>
    <row r="77" spans="4:9" ht="12.75">
      <c r="D77" s="3"/>
      <c r="E77" s="3"/>
      <c r="F77" s="3"/>
      <c r="G77" s="3"/>
      <c r="H77" s="3"/>
      <c r="I77" s="2"/>
    </row>
    <row r="78" spans="4:9" ht="12.75">
      <c r="D78" s="3"/>
      <c r="E78" s="3"/>
      <c r="F78" s="3"/>
      <c r="G78" s="3"/>
      <c r="H78" s="3"/>
      <c r="I78" s="2"/>
    </row>
    <row r="79" spans="4:9" ht="12.75">
      <c r="D79" s="3"/>
      <c r="E79" s="3"/>
      <c r="F79" s="3"/>
      <c r="G79" s="3"/>
      <c r="H79" s="3"/>
      <c r="I79" s="2"/>
    </row>
    <row r="80" spans="4:9" ht="12.75">
      <c r="D80" s="3"/>
      <c r="E80" s="3"/>
      <c r="F80" s="3"/>
      <c r="G80" s="3"/>
      <c r="H80" s="3"/>
      <c r="I80" s="2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G42"/>
  <sheetViews>
    <sheetView workbookViewId="0" topLeftCell="A1">
      <selection activeCell="A1" sqref="A1"/>
    </sheetView>
  </sheetViews>
  <sheetFormatPr defaultColWidth="11.00390625" defaultRowHeight="12"/>
  <cols>
    <col min="5" max="5" width="11.125" style="0" bestFit="1" customWidth="1"/>
  </cols>
  <sheetData>
    <row r="2" ht="12.75">
      <c r="A2" s="9" t="s">
        <v>30</v>
      </c>
    </row>
    <row r="4" ht="12.75">
      <c r="A4" t="s">
        <v>1</v>
      </c>
    </row>
    <row r="5" ht="12.75">
      <c r="A5" t="s">
        <v>0</v>
      </c>
    </row>
    <row r="6" spans="1:2" ht="12.75">
      <c r="A6" s="25" t="s">
        <v>35</v>
      </c>
      <c r="B6" t="s">
        <v>2</v>
      </c>
    </row>
    <row r="7" ht="12.75">
      <c r="B7" t="s">
        <v>3</v>
      </c>
    </row>
    <row r="8" ht="12.75">
      <c r="B8" t="s">
        <v>4</v>
      </c>
    </row>
    <row r="9" spans="1:2" ht="12.75">
      <c r="A9" s="25" t="s">
        <v>55</v>
      </c>
      <c r="B9" t="s">
        <v>6</v>
      </c>
    </row>
    <row r="11" spans="3:5" ht="12.75">
      <c r="C11" s="26"/>
      <c r="D11" s="28" t="s">
        <v>36</v>
      </c>
      <c r="E11" s="28" t="s">
        <v>37</v>
      </c>
    </row>
    <row r="12" spans="2:5" ht="12.75">
      <c r="B12" s="13" t="s">
        <v>38</v>
      </c>
      <c r="C12" s="27" t="s">
        <v>42</v>
      </c>
      <c r="D12" s="15">
        <v>0.065</v>
      </c>
      <c r="E12" s="29">
        <f>D17*RATE(D17*D13,D14,D15,D16)</f>
        <v>0.06991876841074585</v>
      </c>
    </row>
    <row r="13" spans="2:5" ht="12.75">
      <c r="B13" s="13" t="s">
        <v>39</v>
      </c>
      <c r="C13" s="27" t="s">
        <v>73</v>
      </c>
      <c r="D13" s="14">
        <v>10</v>
      </c>
      <c r="E13" s="30">
        <f>NPER(D12/D17,D14,D15,D16)/D17</f>
        <v>10.750213403421146</v>
      </c>
    </row>
    <row r="14" spans="2:7" ht="12.75">
      <c r="B14" s="13" t="s">
        <v>28</v>
      </c>
      <c r="C14" s="27" t="s">
        <v>29</v>
      </c>
      <c r="D14" s="24"/>
      <c r="E14" s="31"/>
      <c r="G14" s="20" t="s">
        <v>99</v>
      </c>
    </row>
    <row r="15" spans="2:5" ht="12.75">
      <c r="B15" s="13" t="s">
        <v>40</v>
      </c>
      <c r="C15" s="27" t="s">
        <v>43</v>
      </c>
      <c r="D15" s="24">
        <v>-5000</v>
      </c>
      <c r="E15" s="31">
        <f>PV(D12/D17,D17*D13,D14,D16)</f>
        <v>-5247.804600429283</v>
      </c>
    </row>
    <row r="16" spans="2:5" ht="12.75">
      <c r="B16" s="13" t="s">
        <v>41</v>
      </c>
      <c r="C16" s="27" t="s">
        <v>44</v>
      </c>
      <c r="D16" s="16">
        <v>10000</v>
      </c>
      <c r="E16" s="32">
        <f>FV(D12/D17,D17*D13,D14,D15)</f>
        <v>9527.793774164129</v>
      </c>
    </row>
    <row r="17" spans="2:5" ht="12.75">
      <c r="B17" t="s">
        <v>83</v>
      </c>
      <c r="C17" s="27" t="s">
        <v>84</v>
      </c>
      <c r="D17" s="22">
        <v>4</v>
      </c>
      <c r="E17" s="23"/>
    </row>
    <row r="18" ht="12.75">
      <c r="G18" s="20" t="s">
        <v>16</v>
      </c>
    </row>
    <row r="19" ht="12.75">
      <c r="A19" s="19" t="s">
        <v>100</v>
      </c>
    </row>
    <row r="20" ht="12.75">
      <c r="A20" t="s">
        <v>101</v>
      </c>
    </row>
    <row r="22" ht="12.75">
      <c r="B22" s="20" t="s">
        <v>102</v>
      </c>
    </row>
    <row r="24" ht="12.75">
      <c r="B24" t="s">
        <v>104</v>
      </c>
    </row>
    <row r="25" ht="12.75">
      <c r="B25" t="s">
        <v>103</v>
      </c>
    </row>
    <row r="27" ht="12.75">
      <c r="A27" t="s">
        <v>7</v>
      </c>
    </row>
    <row r="29" spans="2:4" ht="12.75">
      <c r="B29" t="s">
        <v>88</v>
      </c>
      <c r="D29" s="20" t="s">
        <v>8</v>
      </c>
    </row>
    <row r="30" spans="2:4" ht="12.75">
      <c r="B30" t="s">
        <v>32</v>
      </c>
      <c r="D30" s="20" t="s">
        <v>9</v>
      </c>
    </row>
    <row r="31" spans="2:4" ht="12.75">
      <c r="B31" t="s">
        <v>33</v>
      </c>
      <c r="D31" s="20" t="s">
        <v>10</v>
      </c>
    </row>
    <row r="32" spans="2:4" ht="12.75">
      <c r="B32" t="s">
        <v>34</v>
      </c>
      <c r="D32" s="20" t="s">
        <v>11</v>
      </c>
    </row>
    <row r="34" ht="12.75">
      <c r="A34" t="s">
        <v>105</v>
      </c>
    </row>
    <row r="35" ht="12.75">
      <c r="B35" t="s">
        <v>5</v>
      </c>
    </row>
    <row r="36" spans="2:3" ht="12.75">
      <c r="B36" s="33" t="s">
        <v>12</v>
      </c>
      <c r="C36" t="s">
        <v>13</v>
      </c>
    </row>
    <row r="37" spans="2:3" ht="12.75">
      <c r="B37" s="33" t="s">
        <v>12</v>
      </c>
      <c r="C37" t="s">
        <v>15</v>
      </c>
    </row>
    <row r="38" ht="12.75">
      <c r="C38" t="s">
        <v>14</v>
      </c>
    </row>
    <row r="39" spans="2:3" ht="12.75">
      <c r="B39" s="33" t="s">
        <v>12</v>
      </c>
      <c r="C39" t="s">
        <v>17</v>
      </c>
    </row>
    <row r="40" ht="12.75">
      <c r="C40" t="s">
        <v>18</v>
      </c>
    </row>
    <row r="41" spans="2:3" ht="12.75">
      <c r="B41" s="33" t="s">
        <v>12</v>
      </c>
      <c r="C41" t="s">
        <v>19</v>
      </c>
    </row>
    <row r="42" ht="12.75">
      <c r="C42" t="s">
        <v>20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2000-11-11T14:41:29Z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