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0" yWindow="0" windowWidth="14360" windowHeight="9680" tabRatio="793" activeTab="0"/>
  </bookViews>
  <sheets>
    <sheet name="Increasing Annuity" sheetId="1" r:id="rId1"/>
    <sheet name="TVM Calculator" sheetId="2" r:id="rId2"/>
    <sheet name="Decreasing Annuity" sheetId="3" r:id="rId3"/>
    <sheet name="Amortization Schedule" sheetId="4" r:id="rId4"/>
  </sheets>
  <definedNames/>
  <calcPr fullCalcOnLoad="1"/>
</workbook>
</file>

<file path=xl/sharedStrings.xml><?xml version="1.0" encoding="utf-8"?>
<sst xmlns="http://schemas.openxmlformats.org/spreadsheetml/2006/main" count="196" uniqueCount="152">
  <si>
    <t>column. (Don't forget to use $ signs for the absolute reference</t>
  </si>
  <si>
    <t>to the Payment cell $G$16).</t>
  </si>
  <si>
    <t>Last Month's Outstanding Principle - Payment on Principal</t>
  </si>
  <si>
    <t>The outstanding principal at the end of month 1 is then</t>
  </si>
  <si>
    <t>Now copy Cells C17 through E17 down to obtain the reamingin values.</t>
  </si>
  <si>
    <t>rate cell $H$14).</t>
  </si>
  <si>
    <t>6.</t>
  </si>
  <si>
    <t xml:space="preserve">Finally, SUM the entires in the Interest Payment column to obtain </t>
  </si>
  <si>
    <t>the total interest they paid over the year.</t>
  </si>
  <si>
    <t>(Use the ROUND(-,2) function to round it to the nearest $0.01.</t>
  </si>
  <si>
    <t>Don't forget to use $ signs for the absolute reference to the</t>
  </si>
  <si>
    <t>Q</t>
  </si>
  <si>
    <t>Why ROUND and not DOLLAR?</t>
  </si>
  <si>
    <t>A</t>
  </si>
  <si>
    <t>DOLLAR would also suffice for Steps 2-5. However,</t>
  </si>
  <si>
    <t>DOLLAR actually converts the quantity to a string and, for</t>
  </si>
  <si>
    <t>some reason, the SUM function will not recognize it as</t>
  </si>
  <si>
    <t>a number when we sum the interest payments in Step 6</t>
  </si>
  <si>
    <t xml:space="preserve">In the section on compound interet, we saw what happened when you left an amount of money in an investment. </t>
  </si>
  <si>
    <t>withdraw a fixed amount each month (decreasing annuity).</t>
  </si>
  <si>
    <t xml:space="preserve">Here, we see what happens if you keep adding to you investment with fixed periodic deposits (increasing annuity) or </t>
  </si>
  <si>
    <t>this method, let us consider Example 1 in the text.</t>
  </si>
  <si>
    <t xml:space="preserve">for the next 10 years you will deposit $100 into the account. How much money will there be in the account </t>
  </si>
  <si>
    <t>Instead of solving this with a formula as in the text, let us use Excel to compute the monthly balances directly:</t>
  </si>
  <si>
    <t>Here is the data we are given:</t>
  </si>
  <si>
    <t xml:space="preserve">Your retirement account has $5000 now, in it and earns 5% interest per year compounded monthly. Every month </t>
  </si>
  <si>
    <t>at the end of those 10 years? (The convention we use is that all deposits are made at the end of each time period.)</t>
  </si>
  <si>
    <t>Monthly Payment goes here</t>
  </si>
  <si>
    <t>Now set up two columns: one for the month (up to 120 months, or 12 years) and the other for the month-by-month balance.</t>
  </si>
  <si>
    <t>Month</t>
  </si>
  <si>
    <t>Balance</t>
  </si>
  <si>
    <r>
      <t xml:space="preserve">We want the "Balance" column to show the balance at the </t>
    </r>
    <r>
      <rPr>
        <b/>
        <sz val="9"/>
        <rFont val="Geneva"/>
        <family val="0"/>
      </rPr>
      <t>end</t>
    </r>
    <r>
      <rPr>
        <sz val="9"/>
        <rFont val="Geneva"/>
        <family val="0"/>
      </rPr>
      <t xml:space="preserve"> of each month, so we take one month's interest </t>
    </r>
  </si>
  <si>
    <t>The formulas in the "Calculated" column are different.</t>
  </si>
  <si>
    <t>Do not change these!</t>
  </si>
  <si>
    <t>Using the TVM Calculator For Decreasing Annuities</t>
  </si>
  <si>
    <t>Example 6</t>
  </si>
  <si>
    <t>Amortization Schedules</t>
  </si>
  <si>
    <t>Let us look at Example 7 in the text .</t>
  </si>
  <si>
    <t>Example 7</t>
  </si>
  <si>
    <t>We saw in Example 6 (see the "Decreasing Annuity" worksheet for discussion) that their monthly</t>
  </si>
  <si>
    <t>payments are $660.39. How much interest will Marc and Mira pay in the first year of their mortgage?</t>
  </si>
  <si>
    <t>At the end of each month, we can calulate the interest owed for that month, and thus determine how much</t>
  </si>
  <si>
    <t>of the payment is interest, and thus how much (the balance) is deducted from the principal, as follows.</t>
  </si>
  <si>
    <t>Principal</t>
  </si>
  <si>
    <t>Payment on</t>
  </si>
  <si>
    <t>Interest</t>
  </si>
  <si>
    <t xml:space="preserve">Outstanding </t>
  </si>
  <si>
    <t>We first set up some columns to hold the information we are interested in.</t>
  </si>
  <si>
    <t>We have used a formula to compute the payment here.</t>
  </si>
  <si>
    <t>See the "TVM Calculator" worksheet for details on</t>
  </si>
  <si>
    <t>the PMT formula. (DOLLAR rounds it to the nearest $0.01.)</t>
  </si>
  <si>
    <t>Now compute one month's interest in the Interest Payment</t>
  </si>
  <si>
    <t>End of</t>
  </si>
  <si>
    <t>Month #</t>
  </si>
  <si>
    <t>column, starting at the end of month 1.</t>
  </si>
  <si>
    <t>The payment on principal for that month is given by</t>
  </si>
  <si>
    <t>Payment on Principal = Payment - Interest Payment</t>
  </si>
  <si>
    <t>Enter the appropriate formula in the Payment on Principal</t>
  </si>
  <si>
    <t>Payment</t>
  </si>
  <si>
    <t>PMT</t>
  </si>
  <si>
    <t>PV(i,n,PMT,FV)</t>
  </si>
  <si>
    <t>NPER(i,PMT,PV,FV)</t>
  </si>
  <si>
    <t>RATE(n,PMT,PV,FV)</t>
  </si>
  <si>
    <t>1.</t>
  </si>
  <si>
    <t>Entered</t>
  </si>
  <si>
    <t>Calculated</t>
  </si>
  <si>
    <t>Rate</t>
  </si>
  <si>
    <t>Years</t>
  </si>
  <si>
    <t>Present Value</t>
  </si>
  <si>
    <t>Future Value</t>
  </si>
  <si>
    <t>r</t>
  </si>
  <si>
    <t>PV</t>
  </si>
  <si>
    <t>FV</t>
  </si>
  <si>
    <t>2.</t>
  </si>
  <si>
    <t>3.</t>
  </si>
  <si>
    <t>Solution</t>
  </si>
  <si>
    <t>4.</t>
  </si>
  <si>
    <t>f</t>
  </si>
  <si>
    <t>c</t>
  </si>
  <si>
    <t>v</t>
  </si>
  <si>
    <t>g</t>
  </si>
  <si>
    <t>y</t>
  </si>
  <si>
    <t>x</t>
  </si>
  <si>
    <t>s</t>
  </si>
  <si>
    <t>t</t>
  </si>
  <si>
    <t>p</t>
  </si>
  <si>
    <t>Ans</t>
  </si>
  <si>
    <t>u</t>
  </si>
  <si>
    <t>Periods/yr</t>
  </si>
  <si>
    <t>m</t>
  </si>
  <si>
    <t>FV(i,n,PMT,PV)</t>
  </si>
  <si>
    <t>Let us use the TVM calculator to do the computation for Example 3 in the text:</t>
  </si>
  <si>
    <t>Example 3</t>
  </si>
  <si>
    <t>You wish to establish a trust fund from which your niece can withdraw $2000 every six months for 15 years,</t>
  </si>
  <si>
    <t xml:space="preserve"> at which time she will receive the remaining money in the trust, which you would like to be $10,000. </t>
  </si>
  <si>
    <t>The trust will be invested at 7% per year compounded every six months. How large should the trust be?</t>
  </si>
  <si>
    <t>Reading the discussion in the text, we find that</t>
  </si>
  <si>
    <t>PV = ?</t>
  </si>
  <si>
    <t>Unknown</t>
  </si>
  <si>
    <t>FV = $10,000</t>
  </si>
  <si>
    <t>r = 7%</t>
  </si>
  <si>
    <t>t = 15</t>
  </si>
  <si>
    <t>m = 2</t>
  </si>
  <si>
    <t>Enter these values in the "Entered" column.</t>
  </si>
  <si>
    <r>
      <t xml:space="preserve">PMT = $2000 </t>
    </r>
    <r>
      <rPr>
        <sz val="9"/>
        <color indexed="21"/>
        <rFont val="Geneva"/>
        <family val="0"/>
      </rPr>
      <t xml:space="preserve"> (Note that withdrawals are positive)</t>
    </r>
  </si>
  <si>
    <t xml:space="preserve">Read off the answer (PV) in the </t>
  </si>
  <si>
    <t>"Calculated" column.</t>
  </si>
  <si>
    <t>Home Mortgages</t>
  </si>
  <si>
    <t>Now let us use the TVM calculator to answer Example 6 in the text.</t>
  </si>
  <si>
    <t>Marc and Mira are buying a house, and have taken out a 30-year, $90,000 mortgage at 8% per year.</t>
  </si>
  <si>
    <t xml:space="preserve"> What will their monthly payments be?</t>
  </si>
  <si>
    <r>
      <t xml:space="preserve">PV = -$90,000 </t>
    </r>
    <r>
      <rPr>
        <sz val="9"/>
        <color indexed="21"/>
        <rFont val="Geneva"/>
        <family val="0"/>
      </rPr>
      <t xml:space="preserve"> (The bank is "investing" the money in you, so it is negativbe, being a payment.)</t>
    </r>
  </si>
  <si>
    <t>FV = $0</t>
  </si>
  <si>
    <t>The loan will be completely paid off</t>
  </si>
  <si>
    <t>r = 8%</t>
  </si>
  <si>
    <t>t = 30</t>
  </si>
  <si>
    <t>PMT = ?</t>
  </si>
  <si>
    <t>m = 12</t>
  </si>
  <si>
    <t>Enter these in the "Entered" column and read off the answer (PMT) from the "Calculated" column.</t>
  </si>
  <si>
    <t>and add it to the previous month's balance, together with one end-of-month payment as follows:</t>
  </si>
  <si>
    <t>Insert a formula that adds one month's interest to the balance in the cell above, as well as one payment.</t>
  </si>
  <si>
    <t>Starting Balance</t>
  </si>
  <si>
    <t>Now copy this formula in Cell B35 all the way down to B154.</t>
  </si>
  <si>
    <t>Pressing the button will automate it.</t>
  </si>
  <si>
    <t>Scroll down to read off the balance after 10 years (120 months)</t>
  </si>
  <si>
    <t>(To save you scrolling down, here it is! (look at the formula))</t>
  </si>
  <si>
    <t>Balance after 10 years:</t>
  </si>
  <si>
    <t>Now change the payment amount (PMT) or other values to</t>
  </si>
  <si>
    <t xml:space="preserve">  see the effect on the future value in 10 years.</t>
  </si>
  <si>
    <t>5.</t>
  </si>
  <si>
    <t>To see the effect of withdrawals instead of deposits, insert</t>
  </si>
  <si>
    <t xml:space="preserve">negative value for PMT. What withdrawal will be needed to get the </t>
  </si>
  <si>
    <t>balance down to $0 after 10 years? (Experiment to find out.)</t>
  </si>
  <si>
    <t>used to compute the variables in an annuity.</t>
  </si>
  <si>
    <r>
      <t xml:space="preserve">Now go to the </t>
    </r>
    <r>
      <rPr>
        <b/>
        <sz val="9"/>
        <color indexed="21"/>
        <rFont val="Geneva"/>
        <family val="0"/>
      </rPr>
      <t>TVM Calculator</t>
    </r>
    <r>
      <rPr>
        <sz val="9"/>
        <rFont val="Geneva"/>
        <family val="0"/>
      </rPr>
      <t xml:space="preserve"> worksheet to see how Excel formulas are </t>
    </r>
  </si>
  <si>
    <r>
      <t xml:space="preserve">The spreadsheet method described in the text uses the built-in Excel formulas (see the </t>
    </r>
    <r>
      <rPr>
        <b/>
        <sz val="9"/>
        <color indexed="21"/>
        <rFont val="Geneva"/>
        <family val="0"/>
      </rPr>
      <t xml:space="preserve">TVM Calculator </t>
    </r>
    <r>
      <rPr>
        <sz val="9"/>
        <rFont val="Geneva"/>
        <family val="0"/>
      </rPr>
      <t>worksheet).</t>
    </r>
  </si>
  <si>
    <t>In this worksheet, we compute the value of an increasing annuity period-by-period directly. To illustrate</t>
  </si>
  <si>
    <t>Example 1</t>
  </si>
  <si>
    <t>The completed TVM Calculator</t>
  </si>
  <si>
    <t>Below is the complete TVM calcualtor we started in the worksheet for compound interest. The missing PMT fromula</t>
  </si>
  <si>
    <t xml:space="preserve">at the end of those 10 years? </t>
  </si>
  <si>
    <t xml:space="preserve">has now been inserted in the "Calculated" column. We have set up the "Entered" values for Example 1 of the text. </t>
  </si>
  <si>
    <t>Here it is again:</t>
  </si>
  <si>
    <t>Notes</t>
  </si>
  <si>
    <r>
      <t xml:space="preserve">Both PV and PMT are negative, reflecting the convention that </t>
    </r>
    <r>
      <rPr>
        <b/>
        <sz val="9"/>
        <color indexed="21"/>
        <rFont val="Geneva"/>
        <family val="0"/>
      </rPr>
      <t>amounts you pay are negative.</t>
    </r>
  </si>
  <si>
    <t>Formats of the Excel Formulas</t>
  </si>
  <si>
    <t>Formula for FV. Note that i = r/m and n = m*t.</t>
  </si>
  <si>
    <t>Formula for PV. Note that i = r/m and n = m*t.</t>
  </si>
  <si>
    <t>Formula for n. To get t we must divide it by m. Note that i = r/m.</t>
  </si>
  <si>
    <t>Formula for i. To get r, we must multiply it by m. Note that n = m*t.</t>
  </si>
  <si>
    <t>PMT(i,n,PV,FV)</t>
  </si>
  <si>
    <t>Formula for PMT. Note that i = r/m and n = m*t.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</si>
</sst>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sz val="9"/>
      <color indexed="14"/>
      <name val="Geneva"/>
      <family val="0"/>
    </font>
    <font>
      <b/>
      <sz val="9"/>
      <color indexed="20"/>
      <name val="Geneva"/>
      <family val="0"/>
    </font>
    <font>
      <sz val="9"/>
      <color indexed="20"/>
      <name val="Geneva"/>
      <family val="0"/>
    </font>
    <font>
      <b/>
      <sz val="9"/>
      <color indexed="21"/>
      <name val="Geneva"/>
      <family val="0"/>
    </font>
    <font>
      <sz val="9"/>
      <color indexed="2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right"/>
    </xf>
    <xf numFmtId="6" fontId="0" fillId="0" borderId="1" xfId="0" applyNumberFormat="1" applyBorder="1" applyAlignment="1">
      <alignment/>
    </xf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0" xfId="0" applyFont="1" applyAlignment="1" quotePrefix="1">
      <alignment horizontal="right"/>
    </xf>
    <xf numFmtId="0" fontId="9" fillId="0" borderId="0" xfId="0" applyFont="1" applyAlignment="1">
      <alignment/>
    </xf>
    <xf numFmtId="6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6" fontId="0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right"/>
    </xf>
    <xf numFmtId="6" fontId="0" fillId="2" borderId="4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8" fontId="0" fillId="2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2" borderId="6" xfId="0" applyFont="1" applyFill="1" applyBorder="1" applyAlignment="1">
      <alignment horizontal="right"/>
    </xf>
    <xf numFmtId="9" fontId="0" fillId="0" borderId="1" xfId="0" applyNumberFormat="1" applyBorder="1" applyAlignment="1">
      <alignment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57150</xdr:rowOff>
    </xdr:from>
    <xdr:to>
      <xdr:col>8</xdr:col>
      <xdr:colOff>0</xdr:colOff>
      <xdr:row>4</xdr:row>
      <xdr:rowOff>66675</xdr:rowOff>
    </xdr:to>
    <xdr:sp>
      <xdr:nvSpPr>
        <xdr:cNvPr id="1" name="AutoShape 9"/>
        <xdr:cNvSpPr>
          <a:spLocks/>
        </xdr:cNvSpPr>
      </xdr:nvSpPr>
      <xdr:spPr>
        <a:xfrm>
          <a:off x="971550" y="57150"/>
          <a:ext cx="5734050" cy="6191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00FFFF"/>
                  </a:gs>
                  <a:gs pos="100000">
                    <a:srgbClr val="0033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5.3:Annuities, Loans, and Bonds</a:t>
          </a:r>
        </a:p>
      </xdr:txBody>
    </xdr:sp>
    <xdr:clientData/>
  </xdr:twoCellAnchor>
  <xdr:twoCellAnchor>
    <xdr:from>
      <xdr:col>3</xdr:col>
      <xdr:colOff>219075</xdr:colOff>
      <xdr:row>24</xdr:row>
      <xdr:rowOff>85725</xdr:rowOff>
    </xdr:from>
    <xdr:to>
      <xdr:col>3</xdr:col>
      <xdr:colOff>809625</xdr:colOff>
      <xdr:row>24</xdr:row>
      <xdr:rowOff>85725</xdr:rowOff>
    </xdr:to>
    <xdr:sp>
      <xdr:nvSpPr>
        <xdr:cNvPr id="2" name="Line 112"/>
        <xdr:cNvSpPr>
          <a:spLocks/>
        </xdr:cNvSpPr>
      </xdr:nvSpPr>
      <xdr:spPr>
        <a:xfrm flipH="1">
          <a:off x="2733675" y="3905250"/>
          <a:ext cx="600075" cy="0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219075</xdr:colOff>
      <xdr:row>24</xdr:row>
      <xdr:rowOff>0</xdr:rowOff>
    </xdr:from>
    <xdr:to>
      <xdr:col>7</xdr:col>
      <xdr:colOff>733425</xdr:colOff>
      <xdr:row>46</xdr:row>
      <xdr:rowOff>123825</xdr:rowOff>
    </xdr:to>
    <xdr:sp>
      <xdr:nvSpPr>
        <xdr:cNvPr id="3" name="AutoShape 115"/>
        <xdr:cNvSpPr>
          <a:spLocks/>
        </xdr:cNvSpPr>
      </xdr:nvSpPr>
      <xdr:spPr>
        <a:xfrm rot="10800000">
          <a:off x="2733675" y="3819525"/>
          <a:ext cx="3867150" cy="3705225"/>
        </a:xfrm>
        <a:prstGeom prst="bentConnector3">
          <a:avLst>
            <a:gd name="adj1" fmla="val -20263"/>
            <a:gd name="adj2" fmla="val -204699"/>
            <a:gd name="adj3" fmla="val -170430"/>
          </a:avLst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76200</xdr:colOff>
      <xdr:row>41</xdr:row>
      <xdr:rowOff>85725</xdr:rowOff>
    </xdr:from>
    <xdr:to>
      <xdr:col>8</xdr:col>
      <xdr:colOff>447675</xdr:colOff>
      <xdr:row>43</xdr:row>
      <xdr:rowOff>76200</xdr:rowOff>
    </xdr:to>
    <xdr:sp>
      <xdr:nvSpPr>
        <xdr:cNvPr id="4" name="AutoShape 116"/>
        <xdr:cNvSpPr>
          <a:spLocks/>
        </xdr:cNvSpPr>
      </xdr:nvSpPr>
      <xdr:spPr>
        <a:xfrm rot="10800000" flipV="1">
          <a:off x="6781800" y="6657975"/>
          <a:ext cx="371475" cy="333375"/>
        </a:xfrm>
        <a:prstGeom prst="bentConnector3">
          <a:avLst>
            <a:gd name="adj1" fmla="val -48273"/>
            <a:gd name="adj2" fmla="val 2000000"/>
            <a:gd name="adj3" fmla="val -1917240"/>
          </a:avLst>
        </a:pr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22</xdr:row>
      <xdr:rowOff>76200</xdr:rowOff>
    </xdr:from>
    <xdr:to>
      <xdr:col>5</xdr:col>
      <xdr:colOff>809625</xdr:colOff>
      <xdr:row>23</xdr:row>
      <xdr:rowOff>95250</xdr:rowOff>
    </xdr:to>
    <xdr:sp>
      <xdr:nvSpPr>
        <xdr:cNvPr id="1" name="AutoShape 2"/>
        <xdr:cNvSpPr>
          <a:spLocks/>
        </xdr:cNvSpPr>
      </xdr:nvSpPr>
      <xdr:spPr>
        <a:xfrm rot="10800000">
          <a:off x="3733800" y="3609975"/>
          <a:ext cx="1276350" cy="180975"/>
        </a:xfrm>
        <a:prstGeom prst="bentConnector3">
          <a:avLst>
            <a:gd name="adj1" fmla="val 100000"/>
            <a:gd name="adj2" fmla="val -2046666"/>
            <a:gd name="adj3" fmla="val -391000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23</xdr:row>
      <xdr:rowOff>76200</xdr:rowOff>
    </xdr:from>
    <xdr:to>
      <xdr:col>5</xdr:col>
      <xdr:colOff>809625</xdr:colOff>
      <xdr:row>24</xdr:row>
      <xdr:rowOff>95250</xdr:rowOff>
    </xdr:to>
    <xdr:sp>
      <xdr:nvSpPr>
        <xdr:cNvPr id="1" name="AutoShape 1"/>
        <xdr:cNvSpPr>
          <a:spLocks/>
        </xdr:cNvSpPr>
      </xdr:nvSpPr>
      <xdr:spPr>
        <a:xfrm rot="10800000">
          <a:off x="3752850" y="3752850"/>
          <a:ext cx="1257300" cy="180975"/>
        </a:xfrm>
        <a:prstGeom prst="bentConnector3">
          <a:avLst>
            <a:gd name="adj1" fmla="val 100000"/>
            <a:gd name="adj2" fmla="val -2046666"/>
            <a:gd name="adj3" fmla="val -391000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390525</xdr:colOff>
      <xdr:row>23</xdr:row>
      <xdr:rowOff>76200</xdr:rowOff>
    </xdr:from>
    <xdr:to>
      <xdr:col>5</xdr:col>
      <xdr:colOff>809625</xdr:colOff>
      <xdr:row>24</xdr:row>
      <xdr:rowOff>95250</xdr:rowOff>
    </xdr:to>
    <xdr:sp>
      <xdr:nvSpPr>
        <xdr:cNvPr id="2" name="AutoShape 2"/>
        <xdr:cNvSpPr>
          <a:spLocks/>
        </xdr:cNvSpPr>
      </xdr:nvSpPr>
      <xdr:spPr>
        <a:xfrm rot="10800000">
          <a:off x="3752850" y="3752850"/>
          <a:ext cx="1257300" cy="180975"/>
        </a:xfrm>
        <a:prstGeom prst="bentConnector3">
          <a:avLst>
            <a:gd name="adj1" fmla="val 100000"/>
            <a:gd name="adj2" fmla="val -2046666"/>
            <a:gd name="adj3" fmla="val -391000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657225</xdr:colOff>
      <xdr:row>9</xdr:row>
      <xdr:rowOff>0</xdr:rowOff>
    </xdr:from>
    <xdr:to>
      <xdr:col>4</xdr:col>
      <xdr:colOff>828675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4019550" y="1428750"/>
          <a:ext cx="171450" cy="904875"/>
        </a:xfrm>
        <a:prstGeom prst="rightBrac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381000</xdr:colOff>
      <xdr:row>12</xdr:row>
      <xdr:rowOff>47625</xdr:rowOff>
    </xdr:from>
    <xdr:to>
      <xdr:col>5</xdr:col>
      <xdr:colOff>371475</xdr:colOff>
      <xdr:row>15</xdr:row>
      <xdr:rowOff>19050</xdr:rowOff>
    </xdr:to>
    <xdr:sp>
      <xdr:nvSpPr>
        <xdr:cNvPr id="4" name="AutoShape 4"/>
        <xdr:cNvSpPr>
          <a:spLocks/>
        </xdr:cNvSpPr>
      </xdr:nvSpPr>
      <xdr:spPr>
        <a:xfrm rot="10800000" flipV="1">
          <a:off x="2895600" y="1962150"/>
          <a:ext cx="1676400" cy="457200"/>
        </a:xfrm>
        <a:prstGeom prst="bentConnector3">
          <a:avLst>
            <a:gd name="adj1" fmla="val 0"/>
            <a:gd name="adj2" fmla="val 467569"/>
            <a:gd name="adj3" fmla="val -271754"/>
          </a:avLst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381000</xdr:colOff>
      <xdr:row>15</xdr:row>
      <xdr:rowOff>19050</xdr:rowOff>
    </xdr:from>
    <xdr:to>
      <xdr:col>3</xdr:col>
      <xdr:colOff>381000</xdr:colOff>
      <xdr:row>16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895600" y="2419350"/>
          <a:ext cx="0" cy="2476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104775</xdr:colOff>
      <xdr:row>21</xdr:row>
      <xdr:rowOff>95250</xdr:rowOff>
    </xdr:from>
    <xdr:to>
      <xdr:col>5</xdr:col>
      <xdr:colOff>752475</xdr:colOff>
      <xdr:row>21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4305300" y="3448050"/>
          <a:ext cx="647700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16</xdr:row>
      <xdr:rowOff>47625</xdr:rowOff>
    </xdr:from>
    <xdr:to>
      <xdr:col>7</xdr:col>
      <xdr:colOff>552450</xdr:colOff>
      <xdr:row>17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6419850" y="2590800"/>
          <a:ext cx="0" cy="2381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133350</xdr:colOff>
      <xdr:row>16</xdr:row>
      <xdr:rowOff>95250</xdr:rowOff>
    </xdr:from>
    <xdr:to>
      <xdr:col>8</xdr:col>
      <xdr:colOff>542925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4324350" y="2638425"/>
          <a:ext cx="2924175" cy="1009650"/>
        </a:xfrm>
        <a:prstGeom prst="bentConnector3">
          <a:avLst>
            <a:gd name="adj1" fmla="val 85458"/>
            <a:gd name="adj2" fmla="val -366666"/>
            <a:gd name="adj3" fmla="val -247578"/>
          </a:avLst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247650</xdr:colOff>
      <xdr:row>22</xdr:row>
      <xdr:rowOff>133350</xdr:rowOff>
    </xdr:from>
    <xdr:to>
      <xdr:col>10</xdr:col>
      <xdr:colOff>171450</xdr:colOff>
      <xdr:row>24</xdr:row>
      <xdr:rowOff>114300</xdr:rowOff>
    </xdr:to>
    <xdr:sp>
      <xdr:nvSpPr>
        <xdr:cNvPr id="3" name="Polygon 5"/>
        <xdr:cNvSpPr>
          <a:spLocks/>
        </xdr:cNvSpPr>
      </xdr:nvSpPr>
      <xdr:spPr>
        <a:xfrm flipV="1">
          <a:off x="6953250" y="3648075"/>
          <a:ext cx="1600200" cy="304800"/>
        </a:xfrm>
        <a:custGeom>
          <a:pathLst>
            <a:path h="12" w="22">
              <a:moveTo>
                <a:pt x="7" y="0"/>
              </a:moveTo>
              <a:lnTo>
                <a:pt x="22" y="0"/>
              </a:lnTo>
              <a:lnTo>
                <a:pt x="22" y="12"/>
              </a:lnTo>
              <a:lnTo>
                <a:pt x="0" y="12"/>
              </a:lnTo>
            </a:path>
          </a:pathLst>
        </a:cu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666750</xdr:colOff>
      <xdr:row>25</xdr:row>
      <xdr:rowOff>76200</xdr:rowOff>
    </xdr:from>
    <xdr:to>
      <xdr:col>5</xdr:col>
      <xdr:colOff>733425</xdr:colOff>
      <xdr:row>33</xdr:row>
      <xdr:rowOff>85725</xdr:rowOff>
    </xdr:to>
    <xdr:sp>
      <xdr:nvSpPr>
        <xdr:cNvPr id="4" name="AutoShape 13"/>
        <xdr:cNvSpPr>
          <a:spLocks/>
        </xdr:cNvSpPr>
      </xdr:nvSpPr>
      <xdr:spPr>
        <a:xfrm rot="10800000" flipV="1">
          <a:off x="3181350" y="4076700"/>
          <a:ext cx="1743075" cy="1285875"/>
        </a:xfrm>
        <a:prstGeom prst="bentConnector3">
          <a:avLst>
            <a:gd name="adj1" fmla="val 23703"/>
            <a:gd name="adj2" fmla="val 315236"/>
            <a:gd name="adj3" fmla="val -283703"/>
          </a:avLst>
        </a:prstGeom>
        <a:noFill/>
        <a:ln w="952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FF154"/>
  <sheetViews>
    <sheetView tabSelected="1" workbookViewId="0" topLeftCell="A1">
      <selection activeCell="A1" sqref="A1"/>
    </sheetView>
  </sheetViews>
  <sheetFormatPr defaultColWidth="11.00390625" defaultRowHeight="12"/>
  <cols>
    <col min="4" max="4" width="11.00390625" style="0" bestFit="1" customWidth="1"/>
  </cols>
  <sheetData>
    <row r="7" ht="12.75">
      <c r="A7" t="s">
        <v>18</v>
      </c>
    </row>
    <row r="8" ht="12.75">
      <c r="A8" t="s">
        <v>20</v>
      </c>
    </row>
    <row r="9" ht="12.75">
      <c r="A9" t="s">
        <v>19</v>
      </c>
    </row>
    <row r="10" spans="2:8" ht="12.75">
      <c r="B10" s="7"/>
      <c r="F10" s="7"/>
      <c r="H10" s="14"/>
    </row>
    <row r="11" spans="1:8" ht="12.75">
      <c r="A11" t="s">
        <v>135</v>
      </c>
      <c r="H11" s="14"/>
    </row>
    <row r="12" ht="12.75">
      <c r="A12" t="s">
        <v>136</v>
      </c>
    </row>
    <row r="13" spans="1:7" ht="12.75">
      <c r="A13" t="s">
        <v>21</v>
      </c>
      <c r="G13" s="13"/>
    </row>
    <row r="14" ht="12.75">
      <c r="I14" s="14"/>
    </row>
    <row r="15" spans="1:9" ht="12.75">
      <c r="A15" s="18" t="s">
        <v>137</v>
      </c>
      <c r="I15" s="14"/>
    </row>
    <row r="16" spans="1:9" ht="12.75">
      <c r="A16" t="s">
        <v>25</v>
      </c>
      <c r="I16" s="14"/>
    </row>
    <row r="17" spans="1:9" ht="12.75">
      <c r="A17" t="s">
        <v>22</v>
      </c>
      <c r="I17" s="14"/>
    </row>
    <row r="18" ht="12.75">
      <c r="A18" t="s">
        <v>26</v>
      </c>
    </row>
    <row r="20" ht="12.75">
      <c r="A20" s="18" t="s">
        <v>75</v>
      </c>
    </row>
    <row r="21" ht="12.75">
      <c r="A21" s="6" t="s">
        <v>23</v>
      </c>
    </row>
    <row r="22" ht="12.75">
      <c r="A22" s="6" t="s">
        <v>24</v>
      </c>
    </row>
    <row r="23" ht="12.75">
      <c r="A23" s="6"/>
    </row>
    <row r="24" spans="1:3" ht="12.75">
      <c r="A24" s="6"/>
      <c r="B24" s="21" t="s">
        <v>70</v>
      </c>
      <c r="C24" s="11">
        <v>0.05</v>
      </c>
    </row>
    <row r="25" spans="1:7" ht="12.75">
      <c r="A25" s="6"/>
      <c r="B25" s="21" t="s">
        <v>59</v>
      </c>
      <c r="C25" s="20">
        <v>100</v>
      </c>
      <c r="E25" t="s">
        <v>27</v>
      </c>
      <c r="G25" s="8"/>
    </row>
    <row r="26" spans="1:8" ht="12.75">
      <c r="A26" s="6"/>
      <c r="B26" s="21" t="s">
        <v>71</v>
      </c>
      <c r="C26" s="17">
        <v>5000</v>
      </c>
      <c r="H26" s="32"/>
    </row>
    <row r="27" ht="12.75">
      <c r="A27" s="6"/>
    </row>
    <row r="28" ht="12.75">
      <c r="A28" s="6" t="s">
        <v>28</v>
      </c>
    </row>
    <row r="29" ht="12.75">
      <c r="A29" s="6" t="s">
        <v>31</v>
      </c>
    </row>
    <row r="30" spans="1:3" ht="12.75">
      <c r="A30" s="6" t="s">
        <v>119</v>
      </c>
      <c r="C30" s="4"/>
    </row>
    <row r="31" spans="1:3" ht="12.75">
      <c r="A31" s="24" t="s">
        <v>63</v>
      </c>
      <c r="B31" t="s">
        <v>120</v>
      </c>
      <c r="C31" s="4"/>
    </row>
    <row r="32" spans="1:3" ht="12.75">
      <c r="A32" s="6"/>
      <c r="C32" s="4"/>
    </row>
    <row r="33" spans="1:3" ht="12.75">
      <c r="A33" s="22" t="s">
        <v>29</v>
      </c>
      <c r="B33" s="23" t="s">
        <v>30</v>
      </c>
      <c r="C33" s="4"/>
    </row>
    <row r="34" spans="1:3" ht="12.75">
      <c r="A34" s="27">
        <v>0</v>
      </c>
      <c r="B34" s="26">
        <v>5000</v>
      </c>
      <c r="C34" s="25" t="s">
        <v>121</v>
      </c>
    </row>
    <row r="35" spans="1:3" ht="12.75">
      <c r="A35" s="27">
        <v>1</v>
      </c>
      <c r="B35" s="28"/>
      <c r="C35" s="4"/>
    </row>
    <row r="36" spans="1:5" ht="12.75">
      <c r="A36" s="27">
        <v>2</v>
      </c>
      <c r="B36" s="28"/>
      <c r="C36" s="4"/>
      <c r="D36" s="24" t="s">
        <v>73</v>
      </c>
      <c r="E36" t="s">
        <v>122</v>
      </c>
    </row>
    <row r="37" spans="1:5" ht="12.75">
      <c r="A37" s="27">
        <v>3</v>
      </c>
      <c r="B37" s="28"/>
      <c r="C37" s="4"/>
      <c r="E37" t="s">
        <v>123</v>
      </c>
    </row>
    <row r="38" spans="1:3" ht="12.75">
      <c r="A38" s="27">
        <v>4</v>
      </c>
      <c r="B38" s="28"/>
      <c r="C38" s="4"/>
    </row>
    <row r="39" spans="1:3" ht="12.75">
      <c r="A39" s="27">
        <v>5</v>
      </c>
      <c r="B39" s="28"/>
      <c r="C39" s="4"/>
    </row>
    <row r="40" spans="1:3" ht="12.75">
      <c r="A40" s="27">
        <v>6</v>
      </c>
      <c r="B40" s="28"/>
      <c r="C40" s="4"/>
    </row>
    <row r="41" spans="1:5" ht="12.75">
      <c r="A41" s="27">
        <v>7</v>
      </c>
      <c r="B41" s="28"/>
      <c r="C41" s="4"/>
      <c r="D41" s="24" t="s">
        <v>74</v>
      </c>
      <c r="E41" t="s">
        <v>124</v>
      </c>
    </row>
    <row r="42" spans="1:5" ht="13.5" customHeight="1">
      <c r="A42" s="27">
        <v>8</v>
      </c>
      <c r="B42" s="28"/>
      <c r="C42" s="4"/>
      <c r="E42" t="s">
        <v>125</v>
      </c>
    </row>
    <row r="43" spans="1:3" ht="13.5" customHeight="1">
      <c r="A43" s="27">
        <v>9</v>
      </c>
      <c r="B43" s="28"/>
      <c r="C43" s="4"/>
    </row>
    <row r="44" spans="1:8" ht="12.75">
      <c r="A44" s="27">
        <v>10</v>
      </c>
      <c r="B44" s="28"/>
      <c r="C44" s="4"/>
      <c r="F44" s="29"/>
      <c r="G44" s="30" t="s">
        <v>126</v>
      </c>
      <c r="H44" s="31">
        <f>B154</f>
        <v>0</v>
      </c>
    </row>
    <row r="45" spans="1:162" ht="12.75">
      <c r="A45" s="27">
        <v>11</v>
      </c>
      <c r="B45" s="28"/>
      <c r="C45" s="4"/>
      <c r="J45" s="5"/>
      <c r="AB45" t="s">
        <v>82</v>
      </c>
      <c r="AC45" t="s">
        <v>81</v>
      </c>
      <c r="AD45" t="s">
        <v>83</v>
      </c>
      <c r="AE45" t="s">
        <v>84</v>
      </c>
      <c r="AF45" t="s">
        <v>87</v>
      </c>
      <c r="AG45" t="s">
        <v>79</v>
      </c>
      <c r="AH45" t="s">
        <v>85</v>
      </c>
      <c r="AI45" t="s">
        <v>86</v>
      </c>
      <c r="CC45" t="s">
        <v>79</v>
      </c>
      <c r="DD45" t="s">
        <v>78</v>
      </c>
      <c r="EE45" t="s">
        <v>77</v>
      </c>
      <c r="FF45" t="s">
        <v>80</v>
      </c>
    </row>
    <row r="46" spans="1:52" ht="12.75">
      <c r="A46" s="27">
        <v>12</v>
      </c>
      <c r="B46" s="28"/>
      <c r="C46" s="4"/>
      <c r="D46" s="24" t="s">
        <v>76</v>
      </c>
      <c r="E46" t="s">
        <v>127</v>
      </c>
      <c r="J46" s="5"/>
      <c r="Z46">
        <v>2</v>
      </c>
      <c r="AA46" t="s">
        <v>81</v>
      </c>
      <c r="AB46">
        <v>0</v>
      </c>
      <c r="AC46">
        <v>1</v>
      </c>
      <c r="AD46">
        <v>0</v>
      </c>
      <c r="AE46">
        <v>0</v>
      </c>
      <c r="AF46">
        <v>-1</v>
      </c>
      <c r="AG46">
        <v>-2</v>
      </c>
      <c r="AH46">
        <v>0</v>
      </c>
      <c r="AI46">
        <v>10</v>
      </c>
      <c r="AZ46">
        <v>-1</v>
      </c>
    </row>
    <row r="47" spans="1:52" ht="12.75">
      <c r="A47" s="27">
        <v>13</v>
      </c>
      <c r="B47" s="28"/>
      <c r="C47" s="4"/>
      <c r="E47" t="s">
        <v>128</v>
      </c>
      <c r="G47" s="6"/>
      <c r="I47" s="4"/>
      <c r="J47" s="5"/>
      <c r="Z47">
        <v>2</v>
      </c>
      <c r="AA47" t="s">
        <v>84</v>
      </c>
      <c r="AB47">
        <v>0</v>
      </c>
      <c r="AC47">
        <v>0</v>
      </c>
      <c r="AD47">
        <v>0</v>
      </c>
      <c r="AE47">
        <v>1</v>
      </c>
      <c r="AF47">
        <v>2</v>
      </c>
      <c r="AG47">
        <v>3</v>
      </c>
      <c r="AH47">
        <v>0</v>
      </c>
      <c r="AI47">
        <v>15</v>
      </c>
      <c r="AZ47">
        <v>1</v>
      </c>
    </row>
    <row r="48" spans="1:52" ht="12.75">
      <c r="A48" s="27">
        <v>14</v>
      </c>
      <c r="B48" s="28"/>
      <c r="C48" s="4"/>
      <c r="G48" s="6"/>
      <c r="I48" s="4"/>
      <c r="J48" s="5"/>
      <c r="Z48">
        <v>2</v>
      </c>
      <c r="AA48" t="s">
        <v>83</v>
      </c>
      <c r="AB48">
        <v>0</v>
      </c>
      <c r="AC48">
        <v>0</v>
      </c>
      <c r="AD48">
        <v>1</v>
      </c>
      <c r="AE48">
        <v>0</v>
      </c>
      <c r="AF48">
        <v>-1</v>
      </c>
      <c r="AG48">
        <v>-1</v>
      </c>
      <c r="AH48">
        <v>0</v>
      </c>
      <c r="AI48">
        <v>0</v>
      </c>
      <c r="AZ48">
        <v>-1</v>
      </c>
    </row>
    <row r="49" spans="1:52" ht="12.75">
      <c r="A49" s="27">
        <v>15</v>
      </c>
      <c r="B49" s="28"/>
      <c r="C49" s="4"/>
      <c r="D49" s="24" t="s">
        <v>129</v>
      </c>
      <c r="E49" t="s">
        <v>130</v>
      </c>
      <c r="G49" s="6"/>
      <c r="I49" s="4"/>
      <c r="J49" s="5"/>
      <c r="Z49">
        <v>1</v>
      </c>
      <c r="AA49" t="s">
        <v>82</v>
      </c>
      <c r="AB49">
        <v>1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0</v>
      </c>
      <c r="AI49">
        <v>25</v>
      </c>
      <c r="AZ49">
        <v>1</v>
      </c>
    </row>
    <row r="50" spans="1:10" ht="12.75">
      <c r="A50" s="27">
        <v>16</v>
      </c>
      <c r="B50" s="28"/>
      <c r="C50" s="4"/>
      <c r="E50" t="s">
        <v>131</v>
      </c>
      <c r="G50" s="6"/>
      <c r="I50" s="4"/>
      <c r="J50" s="5"/>
    </row>
    <row r="51" spans="1:35" ht="12.75">
      <c r="A51" s="27">
        <v>17</v>
      </c>
      <c r="B51" s="28"/>
      <c r="C51" s="4"/>
      <c r="E51" t="s">
        <v>132</v>
      </c>
      <c r="G51" s="6"/>
      <c r="I51" s="4"/>
      <c r="J51" s="5"/>
      <c r="Z51">
        <v>2</v>
      </c>
      <c r="AA51" t="s">
        <v>85</v>
      </c>
      <c r="AB51">
        <v>0</v>
      </c>
      <c r="AC51">
        <v>0</v>
      </c>
      <c r="AD51">
        <v>0</v>
      </c>
      <c r="AE51">
        <v>0</v>
      </c>
      <c r="AF51">
        <v>-1</v>
      </c>
      <c r="AG51">
        <v>0</v>
      </c>
      <c r="AH51">
        <v>1</v>
      </c>
      <c r="AI51">
        <v>60</v>
      </c>
    </row>
    <row r="52" spans="1:9" ht="12.75">
      <c r="A52" s="27">
        <v>18</v>
      </c>
      <c r="B52" s="28"/>
      <c r="C52" s="4"/>
      <c r="G52" s="6"/>
      <c r="I52" s="4"/>
    </row>
    <row r="53" spans="1:9" ht="12.75">
      <c r="A53" s="27">
        <v>19</v>
      </c>
      <c r="B53" s="28"/>
      <c r="C53" s="4"/>
      <c r="G53" s="6"/>
      <c r="I53" s="4"/>
    </row>
    <row r="54" spans="1:9" ht="12.75">
      <c r="A54" s="27">
        <v>20</v>
      </c>
      <c r="B54" s="28"/>
      <c r="C54" s="4"/>
      <c r="G54" s="6"/>
      <c r="I54" s="4"/>
    </row>
    <row r="55" spans="1:9" ht="12.75">
      <c r="A55" s="27">
        <v>21</v>
      </c>
      <c r="B55" s="28"/>
      <c r="C55" s="4"/>
      <c r="E55" t="s">
        <v>134</v>
      </c>
      <c r="G55" s="6"/>
      <c r="I55" s="4"/>
    </row>
    <row r="56" spans="1:9" ht="12.75">
      <c r="A56" s="27">
        <v>22</v>
      </c>
      <c r="B56" s="28"/>
      <c r="C56" s="4"/>
      <c r="E56" t="s">
        <v>133</v>
      </c>
      <c r="G56" s="6"/>
      <c r="I56" s="4"/>
    </row>
    <row r="57" spans="1:9" ht="12.75">
      <c r="A57" s="27">
        <v>23</v>
      </c>
      <c r="B57" s="28"/>
      <c r="C57" s="4"/>
      <c r="G57" s="6"/>
      <c r="I57" s="4"/>
    </row>
    <row r="58" spans="1:9" ht="12.75">
      <c r="A58" s="27">
        <v>24</v>
      </c>
      <c r="B58" s="28"/>
      <c r="C58" s="4"/>
      <c r="G58" s="6"/>
      <c r="I58" s="4"/>
    </row>
    <row r="59" spans="1:9" ht="12.75">
      <c r="A59" s="27">
        <v>25</v>
      </c>
      <c r="B59" s="28"/>
      <c r="C59" s="4"/>
      <c r="G59" s="6"/>
      <c r="I59" s="4"/>
    </row>
    <row r="60" spans="1:9" ht="12.75">
      <c r="A60" s="27">
        <v>26</v>
      </c>
      <c r="B60" s="28"/>
      <c r="C60" s="4"/>
      <c r="G60" s="6"/>
      <c r="I60" s="4"/>
    </row>
    <row r="61" spans="1:9" ht="12.75">
      <c r="A61" s="27">
        <v>27</v>
      </c>
      <c r="B61" s="28"/>
      <c r="C61" s="4"/>
      <c r="G61" s="6"/>
      <c r="I61" s="4"/>
    </row>
    <row r="62" spans="1:9" ht="12.75">
      <c r="A62" s="27">
        <v>28</v>
      </c>
      <c r="B62" s="28"/>
      <c r="C62" s="4"/>
      <c r="G62" s="6"/>
      <c r="I62" s="4"/>
    </row>
    <row r="63" spans="1:9" ht="12.75">
      <c r="A63" s="27">
        <v>29</v>
      </c>
      <c r="B63" s="28"/>
      <c r="C63" s="4"/>
      <c r="G63" s="6"/>
      <c r="I63" s="4"/>
    </row>
    <row r="64" spans="1:9" ht="12.75">
      <c r="A64" s="27">
        <v>30</v>
      </c>
      <c r="B64" s="28"/>
      <c r="C64" s="4"/>
      <c r="G64" s="6"/>
      <c r="I64" s="4"/>
    </row>
    <row r="65" spans="1:9" ht="12.75">
      <c r="A65" s="27">
        <v>31</v>
      </c>
      <c r="B65" s="28"/>
      <c r="C65" s="4"/>
      <c r="G65" s="6"/>
      <c r="I65" s="4"/>
    </row>
    <row r="66" spans="1:9" ht="12.75">
      <c r="A66" s="27">
        <v>32</v>
      </c>
      <c r="B66" s="28"/>
      <c r="C66" s="4"/>
      <c r="G66" s="6"/>
      <c r="I66" s="4"/>
    </row>
    <row r="67" spans="1:9" ht="12.75">
      <c r="A67" s="27">
        <v>33</v>
      </c>
      <c r="B67" s="28"/>
      <c r="C67" s="4"/>
      <c r="G67" s="6"/>
      <c r="I67" s="4"/>
    </row>
    <row r="68" spans="1:9" ht="12.75">
      <c r="A68" s="27">
        <v>34</v>
      </c>
      <c r="B68" s="28"/>
      <c r="C68" s="4"/>
      <c r="G68" s="6"/>
      <c r="I68" s="4"/>
    </row>
    <row r="69" spans="1:9" ht="12.75">
      <c r="A69" s="27">
        <v>35</v>
      </c>
      <c r="B69" s="28"/>
      <c r="C69" s="4"/>
      <c r="G69" s="6"/>
      <c r="I69" s="4"/>
    </row>
    <row r="70" spans="1:9" ht="12.75">
      <c r="A70" s="27">
        <v>36</v>
      </c>
      <c r="B70" s="28"/>
      <c r="C70" s="4"/>
      <c r="G70" s="6"/>
      <c r="I70" s="4"/>
    </row>
    <row r="71" spans="1:9" ht="12.75">
      <c r="A71" s="27">
        <v>37</v>
      </c>
      <c r="B71" s="28"/>
      <c r="C71" s="4"/>
      <c r="G71" s="6"/>
      <c r="I71" s="4"/>
    </row>
    <row r="72" spans="1:9" ht="12.75">
      <c r="A72" s="27">
        <v>38</v>
      </c>
      <c r="B72" s="28"/>
      <c r="C72" s="4"/>
      <c r="G72" s="6"/>
      <c r="I72" s="4"/>
    </row>
    <row r="73" spans="1:9" ht="12.75">
      <c r="A73" s="27">
        <v>39</v>
      </c>
      <c r="B73" s="28"/>
      <c r="C73" s="4"/>
      <c r="G73" s="6"/>
      <c r="I73" s="4"/>
    </row>
    <row r="74" spans="1:9" ht="12.75">
      <c r="A74" s="27">
        <v>40</v>
      </c>
      <c r="B74" s="28"/>
      <c r="C74" s="4"/>
      <c r="G74" s="6"/>
      <c r="I74" s="4"/>
    </row>
    <row r="75" spans="1:9" ht="12.75">
      <c r="A75" s="27">
        <v>41</v>
      </c>
      <c r="B75" s="28"/>
      <c r="D75" s="3"/>
      <c r="E75" s="3"/>
      <c r="F75" s="3"/>
      <c r="G75" s="3"/>
      <c r="H75" s="3"/>
      <c r="I75" s="2"/>
    </row>
    <row r="76" spans="1:9" ht="12.75">
      <c r="A76" s="27">
        <v>42</v>
      </c>
      <c r="B76" s="28"/>
      <c r="D76" s="3"/>
      <c r="E76" s="3"/>
      <c r="F76" s="3"/>
      <c r="G76" s="3"/>
      <c r="H76" s="3"/>
      <c r="I76" s="2"/>
    </row>
    <row r="77" spans="1:9" ht="12.75">
      <c r="A77" s="27">
        <v>43</v>
      </c>
      <c r="B77" s="28"/>
      <c r="D77" s="3"/>
      <c r="E77" s="3"/>
      <c r="F77" s="3"/>
      <c r="G77" s="3"/>
      <c r="H77" s="3"/>
      <c r="I77" s="2"/>
    </row>
    <row r="78" spans="1:9" ht="12.75">
      <c r="A78" s="27">
        <v>44</v>
      </c>
      <c r="B78" s="28"/>
      <c r="D78" s="3"/>
      <c r="E78" s="3"/>
      <c r="F78" s="3"/>
      <c r="G78" s="3"/>
      <c r="H78" s="3"/>
      <c r="I78" s="2"/>
    </row>
    <row r="79" spans="1:9" ht="12.75">
      <c r="A79" s="27">
        <v>45</v>
      </c>
      <c r="B79" s="28"/>
      <c r="D79" s="3"/>
      <c r="E79" s="3"/>
      <c r="F79" s="3"/>
      <c r="G79" s="3"/>
      <c r="H79" s="3"/>
      <c r="I79" s="2"/>
    </row>
    <row r="80" spans="1:9" ht="12.75">
      <c r="A80" s="27">
        <v>46</v>
      </c>
      <c r="B80" s="28"/>
      <c r="D80" s="3"/>
      <c r="E80" s="3"/>
      <c r="F80" s="3"/>
      <c r="G80" s="3"/>
      <c r="H80" s="3"/>
      <c r="I80" s="2"/>
    </row>
    <row r="81" spans="1:9" ht="12.75">
      <c r="A81" s="27">
        <v>47</v>
      </c>
      <c r="B81" s="28"/>
      <c r="D81" s="3"/>
      <c r="E81" s="3"/>
      <c r="F81" s="3"/>
      <c r="G81" s="3"/>
      <c r="H81" s="3"/>
      <c r="I81" s="2"/>
    </row>
    <row r="82" spans="1:9" ht="12.75">
      <c r="A82" s="27">
        <v>48</v>
      </c>
      <c r="B82" s="28"/>
      <c r="D82" s="3"/>
      <c r="E82" s="3"/>
      <c r="F82" s="3"/>
      <c r="G82" s="3"/>
      <c r="H82" s="3"/>
      <c r="I82" s="2"/>
    </row>
    <row r="83" spans="1:9" ht="12.75">
      <c r="A83" s="27">
        <v>49</v>
      </c>
      <c r="B83" s="28"/>
      <c r="D83" s="3"/>
      <c r="E83" s="3"/>
      <c r="F83" s="3"/>
      <c r="G83" s="3"/>
      <c r="H83" s="3"/>
      <c r="I83" s="2"/>
    </row>
    <row r="84" spans="1:9" ht="12.75">
      <c r="A84" s="27">
        <v>50</v>
      </c>
      <c r="B84" s="28"/>
      <c r="D84" s="3"/>
      <c r="E84" s="3"/>
      <c r="F84" s="3"/>
      <c r="G84" s="3"/>
      <c r="H84" s="3"/>
      <c r="I84" s="2"/>
    </row>
    <row r="85" spans="1:9" ht="12.75">
      <c r="A85" s="27">
        <v>51</v>
      </c>
      <c r="B85" s="28"/>
      <c r="D85" s="3"/>
      <c r="E85" s="3"/>
      <c r="F85" s="3"/>
      <c r="G85" s="3"/>
      <c r="H85" s="3"/>
      <c r="I85" s="2"/>
    </row>
    <row r="86" spans="1:2" ht="12.75">
      <c r="A86" s="27">
        <v>52</v>
      </c>
      <c r="B86" s="28"/>
    </row>
    <row r="87" spans="1:2" ht="12.75">
      <c r="A87" s="27">
        <v>53</v>
      </c>
      <c r="B87" s="28"/>
    </row>
    <row r="88" spans="1:2" ht="12.75">
      <c r="A88" s="27">
        <v>54</v>
      </c>
      <c r="B88" s="28"/>
    </row>
    <row r="89" spans="1:2" ht="12.75">
      <c r="A89" s="27">
        <v>55</v>
      </c>
      <c r="B89" s="28"/>
    </row>
    <row r="90" spans="1:2" ht="12.75">
      <c r="A90" s="27">
        <v>56</v>
      </c>
      <c r="B90" s="28"/>
    </row>
    <row r="91" spans="1:2" ht="12.75">
      <c r="A91" s="27">
        <v>57</v>
      </c>
      <c r="B91" s="28"/>
    </row>
    <row r="92" spans="1:2" ht="12.75">
      <c r="A92" s="27">
        <v>58</v>
      </c>
      <c r="B92" s="28"/>
    </row>
    <row r="93" spans="1:2" ht="12.75">
      <c r="A93" s="27">
        <v>59</v>
      </c>
      <c r="B93" s="28"/>
    </row>
    <row r="94" spans="1:2" ht="12.75">
      <c r="A94" s="27">
        <v>60</v>
      </c>
      <c r="B94" s="28"/>
    </row>
    <row r="95" spans="1:2" ht="12.75">
      <c r="A95" s="27">
        <v>61</v>
      </c>
      <c r="B95" s="28"/>
    </row>
    <row r="96" spans="1:2" ht="12.75">
      <c r="A96" s="27">
        <v>62</v>
      </c>
      <c r="B96" s="28"/>
    </row>
    <row r="97" spans="1:2" ht="12.75">
      <c r="A97" s="27">
        <v>63</v>
      </c>
      <c r="B97" s="28"/>
    </row>
    <row r="98" spans="1:2" ht="12.75">
      <c r="A98" s="27">
        <v>64</v>
      </c>
      <c r="B98" s="28"/>
    </row>
    <row r="99" spans="1:2" ht="12.75">
      <c r="A99" s="27">
        <v>65</v>
      </c>
      <c r="B99" s="28"/>
    </row>
    <row r="100" spans="1:2" ht="12.75">
      <c r="A100" s="27">
        <v>66</v>
      </c>
      <c r="B100" s="28"/>
    </row>
    <row r="101" spans="1:2" ht="12.75">
      <c r="A101" s="27">
        <v>67</v>
      </c>
      <c r="B101" s="28"/>
    </row>
    <row r="102" spans="1:2" ht="12.75">
      <c r="A102" s="27">
        <v>68</v>
      </c>
      <c r="B102" s="28"/>
    </row>
    <row r="103" spans="1:2" ht="12.75">
      <c r="A103" s="27">
        <v>69</v>
      </c>
      <c r="B103" s="28"/>
    </row>
    <row r="104" spans="1:2" ht="12.75">
      <c r="A104" s="27">
        <v>70</v>
      </c>
      <c r="B104" s="28"/>
    </row>
    <row r="105" spans="1:2" ht="12.75">
      <c r="A105" s="27">
        <v>71</v>
      </c>
      <c r="B105" s="28"/>
    </row>
    <row r="106" spans="1:2" ht="12.75">
      <c r="A106" s="27">
        <v>72</v>
      </c>
      <c r="B106" s="28"/>
    </row>
    <row r="107" spans="1:2" ht="12.75">
      <c r="A107" s="27">
        <v>73</v>
      </c>
      <c r="B107" s="28"/>
    </row>
    <row r="108" spans="1:2" ht="12.75">
      <c r="A108" s="27">
        <v>74</v>
      </c>
      <c r="B108" s="28"/>
    </row>
    <row r="109" spans="1:2" ht="12.75">
      <c r="A109" s="27">
        <v>75</v>
      </c>
      <c r="B109" s="28"/>
    </row>
    <row r="110" spans="1:2" ht="12.75">
      <c r="A110" s="27">
        <v>76</v>
      </c>
      <c r="B110" s="28"/>
    </row>
    <row r="111" spans="1:2" ht="12.75">
      <c r="A111" s="27">
        <v>77</v>
      </c>
      <c r="B111" s="28"/>
    </row>
    <row r="112" spans="1:2" ht="12.75">
      <c r="A112" s="27">
        <v>78</v>
      </c>
      <c r="B112" s="28"/>
    </row>
    <row r="113" spans="1:2" ht="12.75">
      <c r="A113" s="27">
        <v>79</v>
      </c>
      <c r="B113" s="28"/>
    </row>
    <row r="114" spans="1:2" ht="12.75">
      <c r="A114" s="27">
        <v>80</v>
      </c>
      <c r="B114" s="28"/>
    </row>
    <row r="115" spans="1:2" ht="12.75">
      <c r="A115" s="27">
        <v>81</v>
      </c>
      <c r="B115" s="28"/>
    </row>
    <row r="116" spans="1:2" ht="12.75">
      <c r="A116" s="27">
        <v>82</v>
      </c>
      <c r="B116" s="28"/>
    </row>
    <row r="117" spans="1:2" ht="12.75">
      <c r="A117" s="27">
        <v>83</v>
      </c>
      <c r="B117" s="28"/>
    </row>
    <row r="118" spans="1:2" ht="12.75">
      <c r="A118" s="27">
        <v>84</v>
      </c>
      <c r="B118" s="28"/>
    </row>
    <row r="119" spans="1:2" ht="12.75">
      <c r="A119" s="27">
        <v>85</v>
      </c>
      <c r="B119" s="28"/>
    </row>
    <row r="120" spans="1:2" ht="12.75">
      <c r="A120" s="27">
        <v>86</v>
      </c>
      <c r="B120" s="28"/>
    </row>
    <row r="121" spans="1:2" ht="12.75">
      <c r="A121" s="27">
        <v>87</v>
      </c>
      <c r="B121" s="28"/>
    </row>
    <row r="122" spans="1:2" ht="12.75">
      <c r="A122" s="27">
        <v>88</v>
      </c>
      <c r="B122" s="28"/>
    </row>
    <row r="123" spans="1:2" ht="12.75">
      <c r="A123" s="27">
        <v>89</v>
      </c>
      <c r="B123" s="28"/>
    </row>
    <row r="124" spans="1:2" ht="12.75">
      <c r="A124" s="27">
        <v>90</v>
      </c>
      <c r="B124" s="28"/>
    </row>
    <row r="125" spans="1:2" ht="12.75">
      <c r="A125" s="27">
        <v>91</v>
      </c>
      <c r="B125" s="28"/>
    </row>
    <row r="126" spans="1:2" ht="12.75">
      <c r="A126" s="27">
        <v>92</v>
      </c>
      <c r="B126" s="28"/>
    </row>
    <row r="127" spans="1:2" ht="12.75">
      <c r="A127" s="27">
        <v>93</v>
      </c>
      <c r="B127" s="28"/>
    </row>
    <row r="128" spans="1:2" ht="12.75">
      <c r="A128" s="27">
        <v>94</v>
      </c>
      <c r="B128" s="28"/>
    </row>
    <row r="129" spans="1:2" ht="12.75">
      <c r="A129" s="27">
        <v>95</v>
      </c>
      <c r="B129" s="28"/>
    </row>
    <row r="130" spans="1:2" ht="12.75">
      <c r="A130" s="27">
        <v>96</v>
      </c>
      <c r="B130" s="28"/>
    </row>
    <row r="131" spans="1:2" ht="12.75">
      <c r="A131" s="27">
        <v>97</v>
      </c>
      <c r="B131" s="28"/>
    </row>
    <row r="132" spans="1:2" ht="12.75">
      <c r="A132" s="27">
        <v>98</v>
      </c>
      <c r="B132" s="28"/>
    </row>
    <row r="133" spans="1:2" ht="12.75">
      <c r="A133" s="27">
        <v>99</v>
      </c>
      <c r="B133" s="28"/>
    </row>
    <row r="134" spans="1:2" ht="12.75">
      <c r="A134" s="27">
        <v>100</v>
      </c>
      <c r="B134" s="28"/>
    </row>
    <row r="135" spans="1:2" ht="12.75">
      <c r="A135" s="27">
        <v>101</v>
      </c>
      <c r="B135" s="28"/>
    </row>
    <row r="136" spans="1:2" ht="12.75">
      <c r="A136" s="27">
        <v>102</v>
      </c>
      <c r="B136" s="28"/>
    </row>
    <row r="137" spans="1:2" ht="12.75">
      <c r="A137" s="27">
        <v>103</v>
      </c>
      <c r="B137" s="28"/>
    </row>
    <row r="138" spans="1:2" ht="12.75">
      <c r="A138" s="27">
        <v>104</v>
      </c>
      <c r="B138" s="28"/>
    </row>
    <row r="139" spans="1:2" ht="12.75">
      <c r="A139" s="27">
        <v>105</v>
      </c>
      <c r="B139" s="28"/>
    </row>
    <row r="140" spans="1:2" ht="12.75">
      <c r="A140" s="27">
        <v>106</v>
      </c>
      <c r="B140" s="28"/>
    </row>
    <row r="141" spans="1:2" ht="12.75">
      <c r="A141" s="27">
        <v>107</v>
      </c>
      <c r="B141" s="28"/>
    </row>
    <row r="142" spans="1:2" ht="12.75">
      <c r="A142" s="27">
        <v>108</v>
      </c>
      <c r="B142" s="28"/>
    </row>
    <row r="143" spans="1:2" ht="12.75">
      <c r="A143" s="27">
        <v>109</v>
      </c>
      <c r="B143" s="28"/>
    </row>
    <row r="144" spans="1:2" ht="12.75">
      <c r="A144" s="27">
        <v>110</v>
      </c>
      <c r="B144" s="28"/>
    </row>
    <row r="145" spans="1:2" ht="12.75">
      <c r="A145" s="27">
        <v>111</v>
      </c>
      <c r="B145" s="28"/>
    </row>
    <row r="146" spans="1:2" ht="12.75">
      <c r="A146" s="27">
        <v>112</v>
      </c>
      <c r="B146" s="28"/>
    </row>
    <row r="147" spans="1:2" ht="12.75">
      <c r="A147" s="27">
        <v>113</v>
      </c>
      <c r="B147" s="28"/>
    </row>
    <row r="148" spans="1:2" ht="12.75">
      <c r="A148" s="27">
        <v>114</v>
      </c>
      <c r="B148" s="28"/>
    </row>
    <row r="149" spans="1:2" ht="12.75">
      <c r="A149" s="27">
        <v>115</v>
      </c>
      <c r="B149" s="28"/>
    </row>
    <row r="150" spans="1:2" ht="12.75">
      <c r="A150" s="27">
        <v>116</v>
      </c>
      <c r="B150" s="28"/>
    </row>
    <row r="151" spans="1:2" ht="12.75">
      <c r="A151" s="27">
        <v>117</v>
      </c>
      <c r="B151" s="28"/>
    </row>
    <row r="152" spans="1:2" ht="12.75">
      <c r="A152" s="27">
        <v>118</v>
      </c>
      <c r="B152" s="28"/>
    </row>
    <row r="153" spans="1:2" ht="12.75">
      <c r="A153" s="27">
        <v>119</v>
      </c>
      <c r="B153" s="28"/>
    </row>
    <row r="154" spans="1:2" ht="12.75">
      <c r="A154" s="27">
        <v>120</v>
      </c>
      <c r="B154" s="28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H31"/>
  <sheetViews>
    <sheetView workbookViewId="0" topLeftCell="A1">
      <selection activeCell="A1" sqref="A1"/>
    </sheetView>
  </sheetViews>
  <sheetFormatPr defaultColWidth="11.00390625" defaultRowHeight="12"/>
  <cols>
    <col min="4" max="4" width="11.00390625" style="0" bestFit="1" customWidth="1"/>
    <col min="5" max="5" width="11.125" style="0" bestFit="1" customWidth="1"/>
  </cols>
  <sheetData>
    <row r="2" ht="12.75">
      <c r="A2" s="18" t="s">
        <v>138</v>
      </c>
    </row>
    <row r="4" ht="12.75">
      <c r="A4" t="s">
        <v>139</v>
      </c>
    </row>
    <row r="5" ht="12.75">
      <c r="A5" t="s">
        <v>141</v>
      </c>
    </row>
    <row r="6" ht="12.75">
      <c r="A6" t="s">
        <v>142</v>
      </c>
    </row>
    <row r="7" ht="12.75">
      <c r="A7" s="39"/>
    </row>
    <row r="8" ht="12.75">
      <c r="A8" s="18" t="s">
        <v>137</v>
      </c>
    </row>
    <row r="9" ht="12.75">
      <c r="A9" t="s">
        <v>25</v>
      </c>
    </row>
    <row r="10" ht="12.75">
      <c r="A10" t="s">
        <v>22</v>
      </c>
    </row>
    <row r="11" ht="12.75">
      <c r="A11" t="s">
        <v>140</v>
      </c>
    </row>
    <row r="12" ht="12.75">
      <c r="B12" s="18" t="s">
        <v>143</v>
      </c>
    </row>
    <row r="13" spans="1:2" ht="12.75">
      <c r="A13" s="24" t="s">
        <v>63</v>
      </c>
      <c r="B13" t="s">
        <v>144</v>
      </c>
    </row>
    <row r="15" spans="1:2" ht="12.75">
      <c r="A15" s="25"/>
      <c r="B15" t="s">
        <v>32</v>
      </c>
    </row>
    <row r="16" ht="12.75">
      <c r="A16" s="24" t="s">
        <v>73</v>
      </c>
    </row>
    <row r="17" spans="3:8" ht="12.75">
      <c r="C17" s="33"/>
      <c r="D17" s="34" t="s">
        <v>64</v>
      </c>
      <c r="E17" s="34" t="s">
        <v>65</v>
      </c>
      <c r="H17" s="1"/>
    </row>
    <row r="18" spans="2:5" ht="12.75">
      <c r="B18" s="9" t="s">
        <v>66</v>
      </c>
      <c r="C18" s="19" t="s">
        <v>70</v>
      </c>
      <c r="D18" s="11">
        <v>0.05</v>
      </c>
      <c r="E18" s="35">
        <f>D23*RATE(D23*D19,D20,D21,D22)</f>
        <v>-0.19469801372855117</v>
      </c>
    </row>
    <row r="19" spans="2:5" ht="12.75">
      <c r="B19" s="9" t="s">
        <v>67</v>
      </c>
      <c r="C19" s="19" t="s">
        <v>84</v>
      </c>
      <c r="D19" s="10">
        <v>10</v>
      </c>
      <c r="E19" s="36">
        <f>NPER(D18/D23,D20,D21,D22)/D23</f>
        <v>0.679442619257372</v>
      </c>
    </row>
    <row r="20" spans="2:7" ht="12.75">
      <c r="B20" s="9" t="s">
        <v>58</v>
      </c>
      <c r="C20" s="19" t="s">
        <v>59</v>
      </c>
      <c r="D20" s="17">
        <v>-100</v>
      </c>
      <c r="E20" s="37">
        <f>PMT(D18/D23,D19*D23,D21,D22)</f>
        <v>14.393448476092503</v>
      </c>
      <c r="G20" s="14"/>
    </row>
    <row r="21" spans="2:5" ht="12.75">
      <c r="B21" s="9" t="s">
        <v>68</v>
      </c>
      <c r="C21" s="19" t="s">
        <v>71</v>
      </c>
      <c r="D21" s="17">
        <v>-5000</v>
      </c>
      <c r="E21" s="37">
        <f>PV(D18/D23,D23*D19,D20,D22)</f>
        <v>5785.168791029408</v>
      </c>
    </row>
    <row r="22" spans="2:5" ht="12.75">
      <c r="B22" s="9" t="s">
        <v>69</v>
      </c>
      <c r="C22" s="19" t="s">
        <v>72</v>
      </c>
      <c r="D22" s="12">
        <v>6000</v>
      </c>
      <c r="E22" s="38">
        <f>FV(D18/D23,D23*D19,D20,D21)</f>
        <v>23763.275433018294</v>
      </c>
    </row>
    <row r="23" spans="2:5" ht="12.75">
      <c r="B23" t="s">
        <v>88</v>
      </c>
      <c r="C23" s="19" t="s">
        <v>89</v>
      </c>
      <c r="D23" s="15">
        <v>12</v>
      </c>
      <c r="E23" s="16"/>
    </row>
    <row r="24" ht="12.75">
      <c r="G24" s="4" t="s">
        <v>33</v>
      </c>
    </row>
    <row r="26" ht="12.75">
      <c r="A26" s="18" t="s">
        <v>145</v>
      </c>
    </row>
    <row r="27" spans="2:4" ht="12.75">
      <c r="B27" t="s">
        <v>90</v>
      </c>
      <c r="D27" s="25" t="s">
        <v>146</v>
      </c>
    </row>
    <row r="28" spans="2:4" ht="12.75">
      <c r="B28" t="s">
        <v>60</v>
      </c>
      <c r="D28" s="25" t="s">
        <v>147</v>
      </c>
    </row>
    <row r="29" spans="2:4" ht="12.75">
      <c r="B29" t="s">
        <v>61</v>
      </c>
      <c r="D29" s="25" t="s">
        <v>148</v>
      </c>
    </row>
    <row r="30" spans="2:4" ht="12.75">
      <c r="B30" t="s">
        <v>62</v>
      </c>
      <c r="D30" s="25" t="s">
        <v>149</v>
      </c>
    </row>
    <row r="31" spans="2:4" ht="12.75">
      <c r="B31" t="s">
        <v>150</v>
      </c>
      <c r="D31" s="25" t="s">
        <v>151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39"/>
  <sheetViews>
    <sheetView workbookViewId="0" topLeftCell="A1">
      <selection activeCell="A1" sqref="A1"/>
    </sheetView>
  </sheetViews>
  <sheetFormatPr defaultColWidth="11.00390625" defaultRowHeight="12"/>
  <cols>
    <col min="4" max="4" width="11.125" style="0" bestFit="1" customWidth="1"/>
  </cols>
  <sheetData>
    <row r="2" ht="12.75">
      <c r="A2" s="18" t="s">
        <v>34</v>
      </c>
    </row>
    <row r="3" ht="12.75">
      <c r="A3" t="s">
        <v>91</v>
      </c>
    </row>
    <row r="5" spans="1:2" ht="12.75">
      <c r="A5" s="18" t="s">
        <v>92</v>
      </c>
      <c r="B5" t="s">
        <v>93</v>
      </c>
    </row>
    <row r="6" ht="12.75">
      <c r="B6" t="s">
        <v>94</v>
      </c>
    </row>
    <row r="7" ht="12.75">
      <c r="B7" t="s">
        <v>95</v>
      </c>
    </row>
    <row r="9" spans="1:2" ht="12.75">
      <c r="A9" s="18" t="s">
        <v>75</v>
      </c>
      <c r="B9" t="s">
        <v>96</v>
      </c>
    </row>
    <row r="10" spans="2:3" ht="12.75">
      <c r="B10" s="5" t="s">
        <v>97</v>
      </c>
      <c r="C10" s="25" t="s">
        <v>98</v>
      </c>
    </row>
    <row r="11" ht="12.75">
      <c r="B11" s="5" t="s">
        <v>99</v>
      </c>
    </row>
    <row r="12" spans="2:6" ht="12.75">
      <c r="B12" s="5" t="s">
        <v>100</v>
      </c>
      <c r="F12" t="s">
        <v>103</v>
      </c>
    </row>
    <row r="13" ht="12.75">
      <c r="B13" s="5" t="s">
        <v>101</v>
      </c>
    </row>
    <row r="14" spans="2:3" ht="12.75">
      <c r="B14" s="5" t="s">
        <v>104</v>
      </c>
      <c r="C14" s="25"/>
    </row>
    <row r="15" spans="2:3" ht="12.75">
      <c r="B15" s="5" t="s">
        <v>102</v>
      </c>
      <c r="C15" s="25"/>
    </row>
    <row r="18" spans="3:8" ht="12.75">
      <c r="C18" s="33"/>
      <c r="D18" s="34" t="s">
        <v>64</v>
      </c>
      <c r="E18" s="34" t="s">
        <v>65</v>
      </c>
      <c r="H18" s="1"/>
    </row>
    <row r="19" spans="2:5" ht="12.75">
      <c r="B19" s="9" t="s">
        <v>66</v>
      </c>
      <c r="C19" s="19" t="s">
        <v>70</v>
      </c>
      <c r="D19" s="11">
        <v>0.08</v>
      </c>
      <c r="E19" s="35">
        <f>D24*RATE(D24*D20,D21,D22,D23)</f>
        <v>0.39999701090582507</v>
      </c>
    </row>
    <row r="20" spans="2:5" ht="12.75">
      <c r="B20" s="9" t="s">
        <v>67</v>
      </c>
      <c r="C20" s="19" t="s">
        <v>84</v>
      </c>
      <c r="D20" s="10">
        <v>30</v>
      </c>
      <c r="E20" s="36">
        <f>NPER(D19/D24,D21,D22,D23)/D24</f>
        <v>2.7985817429701307</v>
      </c>
    </row>
    <row r="21" spans="2:7" ht="12.75">
      <c r="B21" s="9" t="s">
        <v>58</v>
      </c>
      <c r="C21" s="19" t="s">
        <v>59</v>
      </c>
      <c r="D21" s="17">
        <v>3000</v>
      </c>
      <c r="E21" s="37">
        <f>PMT(D19/D24,D20*D24,D22,D23)</f>
        <v>660.3881164914399</v>
      </c>
      <c r="G21" s="14"/>
    </row>
    <row r="22" spans="2:7" ht="12.75">
      <c r="B22" s="9" t="s">
        <v>68</v>
      </c>
      <c r="C22" s="19" t="s">
        <v>71</v>
      </c>
      <c r="D22" s="17">
        <v>-90000</v>
      </c>
      <c r="E22" s="37">
        <f>PV(D19/D24,D24*D20,D21,D23)</f>
        <v>-408850.48240188893</v>
      </c>
      <c r="G22" t="s">
        <v>105</v>
      </c>
    </row>
    <row r="23" spans="2:7" ht="12.75">
      <c r="B23" s="9" t="s">
        <v>69</v>
      </c>
      <c r="C23" s="19" t="s">
        <v>72</v>
      </c>
      <c r="D23" s="12">
        <v>0</v>
      </c>
      <c r="E23" s="38">
        <f>FV(D19/D24,D24*D20,D21,D22)</f>
        <v>-3486862.6767920232</v>
      </c>
      <c r="G23" t="s">
        <v>106</v>
      </c>
    </row>
    <row r="24" spans="2:5" ht="12.75">
      <c r="B24" t="s">
        <v>88</v>
      </c>
      <c r="C24" s="19" t="s">
        <v>89</v>
      </c>
      <c r="D24" s="15">
        <v>12</v>
      </c>
      <c r="E24" s="16"/>
    </row>
    <row r="25" ht="12.75">
      <c r="G25" s="4" t="s">
        <v>33</v>
      </c>
    </row>
    <row r="27" ht="12.75">
      <c r="A27" s="18" t="s">
        <v>107</v>
      </c>
    </row>
    <row r="28" ht="12.75">
      <c r="A28" t="s">
        <v>108</v>
      </c>
    </row>
    <row r="30" spans="1:2" ht="12.75">
      <c r="A30" s="18" t="s">
        <v>35</v>
      </c>
      <c r="B30" t="s">
        <v>109</v>
      </c>
    </row>
    <row r="31" ht="12.75">
      <c r="B31" t="s">
        <v>110</v>
      </c>
    </row>
    <row r="33" spans="1:2" ht="12.75">
      <c r="A33" s="18" t="s">
        <v>75</v>
      </c>
      <c r="B33" s="5" t="s">
        <v>111</v>
      </c>
    </row>
    <row r="34" spans="2:3" ht="12.75">
      <c r="B34" s="5" t="s">
        <v>112</v>
      </c>
      <c r="C34" s="25" t="s">
        <v>113</v>
      </c>
    </row>
    <row r="35" spans="2:8" ht="12.75">
      <c r="B35" s="5" t="s">
        <v>114</v>
      </c>
      <c r="H35" s="6"/>
    </row>
    <row r="36" spans="2:8" ht="12.75">
      <c r="B36" s="5" t="s">
        <v>115</v>
      </c>
      <c r="H36" s="6"/>
    </row>
    <row r="37" spans="2:8" ht="12.75">
      <c r="B37" s="5" t="s">
        <v>116</v>
      </c>
      <c r="C37" s="25" t="s">
        <v>98</v>
      </c>
      <c r="H37" s="6"/>
    </row>
    <row r="38" ht="12.75">
      <c r="B38" s="5" t="s">
        <v>117</v>
      </c>
    </row>
    <row r="39" ht="12.75">
      <c r="B39" t="s">
        <v>118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H50"/>
  <sheetViews>
    <sheetView workbookViewId="0" topLeftCell="A1">
      <selection activeCell="A1" sqref="A1"/>
    </sheetView>
  </sheetViews>
  <sheetFormatPr defaultColWidth="11.00390625" defaultRowHeight="12"/>
  <cols>
    <col min="3" max="3" width="11.00390625" style="0" bestFit="1" customWidth="1"/>
  </cols>
  <sheetData>
    <row r="2" ht="12.75">
      <c r="A2" s="18" t="s">
        <v>36</v>
      </c>
    </row>
    <row r="3" ht="12.75">
      <c r="A3" t="s">
        <v>37</v>
      </c>
    </row>
    <row r="5" spans="1:2" ht="12.75">
      <c r="A5" s="18" t="s">
        <v>38</v>
      </c>
      <c r="B5" t="s">
        <v>109</v>
      </c>
    </row>
    <row r="6" ht="12.75">
      <c r="B6" t="s">
        <v>39</v>
      </c>
    </row>
    <row r="7" ht="12.75">
      <c r="B7" t="s">
        <v>40</v>
      </c>
    </row>
    <row r="9" spans="1:2" ht="12.75">
      <c r="A9" s="18" t="s">
        <v>75</v>
      </c>
      <c r="B9" t="s">
        <v>41</v>
      </c>
    </row>
    <row r="10" ht="12.75">
      <c r="B10" t="s">
        <v>42</v>
      </c>
    </row>
    <row r="12" spans="2:3" ht="12.75">
      <c r="B12" s="24" t="s">
        <v>63</v>
      </c>
      <c r="C12" t="s">
        <v>47</v>
      </c>
    </row>
    <row r="14" spans="2:8" ht="12.75">
      <c r="B14" s="46" t="s">
        <v>52</v>
      </c>
      <c r="C14" s="42" t="s">
        <v>46</v>
      </c>
      <c r="D14" s="46" t="s">
        <v>44</v>
      </c>
      <c r="E14" s="44" t="s">
        <v>45</v>
      </c>
      <c r="G14" s="21" t="s">
        <v>66</v>
      </c>
      <c r="H14" s="41">
        <v>0.08</v>
      </c>
    </row>
    <row r="15" spans="2:8" ht="12.75">
      <c r="B15" s="47" t="s">
        <v>53</v>
      </c>
      <c r="C15" s="43" t="s">
        <v>43</v>
      </c>
      <c r="D15" s="47" t="s">
        <v>43</v>
      </c>
      <c r="E15" s="45" t="s">
        <v>58</v>
      </c>
      <c r="G15" s="40" t="s">
        <v>67</v>
      </c>
      <c r="H15" s="10">
        <v>30</v>
      </c>
    </row>
    <row r="16" spans="2:8" ht="12.75">
      <c r="B16" s="10">
        <v>0</v>
      </c>
      <c r="C16" s="12">
        <v>90000</v>
      </c>
      <c r="D16" s="10"/>
      <c r="E16" s="10"/>
      <c r="G16" s="21" t="s">
        <v>58</v>
      </c>
      <c r="H16" s="12" t="str">
        <f>DOLLAR(-PMT(H14/12,H15*12,C16))</f>
        <v>$660.39</v>
      </c>
    </row>
    <row r="17" spans="2:5" ht="12.75">
      <c r="B17" s="10">
        <v>1</v>
      </c>
      <c r="C17" s="12"/>
      <c r="D17" s="17"/>
      <c r="E17" s="17"/>
    </row>
    <row r="18" spans="2:5" ht="12.75">
      <c r="B18" s="10">
        <v>2</v>
      </c>
      <c r="C18" s="12"/>
      <c r="D18" s="17"/>
      <c r="E18" s="17"/>
    </row>
    <row r="19" spans="2:7" ht="12.75">
      <c r="B19" s="10">
        <v>3</v>
      </c>
      <c r="C19" s="12"/>
      <c r="D19" s="17"/>
      <c r="E19" s="17"/>
      <c r="G19" t="s">
        <v>48</v>
      </c>
    </row>
    <row r="20" spans="2:7" ht="12.75">
      <c r="B20" s="10">
        <v>4</v>
      </c>
      <c r="C20" s="12"/>
      <c r="D20" s="17"/>
      <c r="E20" s="17"/>
      <c r="G20" t="s">
        <v>49</v>
      </c>
    </row>
    <row r="21" spans="2:7" ht="12.75">
      <c r="B21" s="10">
        <v>5</v>
      </c>
      <c r="C21" s="12"/>
      <c r="D21" s="17"/>
      <c r="E21" s="17"/>
      <c r="G21" t="s">
        <v>50</v>
      </c>
    </row>
    <row r="22" spans="2:5" ht="12.75">
      <c r="B22" s="10">
        <v>6</v>
      </c>
      <c r="C22" s="12"/>
      <c r="D22" s="17"/>
      <c r="E22" s="17"/>
    </row>
    <row r="23" spans="2:5" ht="12.75">
      <c r="B23" s="10">
        <v>7</v>
      </c>
      <c r="C23" s="12"/>
      <c r="D23" s="17"/>
      <c r="E23" s="17"/>
    </row>
    <row r="24" spans="2:7" ht="12.75">
      <c r="B24" s="10">
        <v>8</v>
      </c>
      <c r="C24" s="12"/>
      <c r="D24" s="17"/>
      <c r="E24" s="17"/>
      <c r="G24" t="s">
        <v>51</v>
      </c>
    </row>
    <row r="25" spans="2:7" ht="12.75">
      <c r="B25" s="10">
        <v>9</v>
      </c>
      <c r="C25" s="12"/>
      <c r="D25" s="17"/>
      <c r="E25" s="17"/>
      <c r="G25" t="s">
        <v>54</v>
      </c>
    </row>
    <row r="26" spans="2:7" ht="12.75">
      <c r="B26" s="10">
        <v>10</v>
      </c>
      <c r="C26" s="12"/>
      <c r="D26" s="17"/>
      <c r="E26" s="17"/>
      <c r="G26" t="s">
        <v>9</v>
      </c>
    </row>
    <row r="27" spans="2:7" ht="12.75">
      <c r="B27" s="10">
        <v>11</v>
      </c>
      <c r="C27" s="12"/>
      <c r="D27" s="17"/>
      <c r="E27" s="17"/>
      <c r="G27" t="s">
        <v>10</v>
      </c>
    </row>
    <row r="28" spans="2:7" ht="12.75">
      <c r="B28" s="10">
        <v>12</v>
      </c>
      <c r="C28" s="12"/>
      <c r="D28" s="17"/>
      <c r="E28" s="17"/>
      <c r="G28" t="s">
        <v>5</v>
      </c>
    </row>
    <row r="29" spans="4:5" ht="12.75">
      <c r="D29" s="48"/>
      <c r="E29" s="48"/>
    </row>
    <row r="32" spans="6:7" ht="12.75">
      <c r="F32" s="24" t="s">
        <v>74</v>
      </c>
      <c r="G32" t="s">
        <v>55</v>
      </c>
    </row>
    <row r="33" ht="12.75">
      <c r="G33" s="18" t="s">
        <v>56</v>
      </c>
    </row>
    <row r="34" spans="1:7" ht="12.75">
      <c r="A34" s="39" t="s">
        <v>11</v>
      </c>
      <c r="B34" t="s">
        <v>12</v>
      </c>
      <c r="G34" t="s">
        <v>57</v>
      </c>
    </row>
    <row r="35" spans="1:7" ht="12.75">
      <c r="A35" s="39" t="s">
        <v>13</v>
      </c>
      <c r="B35" t="s">
        <v>14</v>
      </c>
      <c r="G35" t="s">
        <v>0</v>
      </c>
    </row>
    <row r="36" spans="2:7" ht="12.75">
      <c r="B36" t="s">
        <v>15</v>
      </c>
      <c r="G36" t="s">
        <v>1</v>
      </c>
    </row>
    <row r="37" ht="12.75">
      <c r="B37" t="s">
        <v>16</v>
      </c>
    </row>
    <row r="38" ht="12.75">
      <c r="B38" t="s">
        <v>17</v>
      </c>
    </row>
    <row r="40" spans="6:7" ht="12.75">
      <c r="F40" s="24" t="s">
        <v>76</v>
      </c>
      <c r="G40" t="s">
        <v>3</v>
      </c>
    </row>
    <row r="41" ht="12.75">
      <c r="G41" s="18" t="s">
        <v>2</v>
      </c>
    </row>
    <row r="45" spans="6:7" ht="12.75">
      <c r="F45" s="24" t="s">
        <v>129</v>
      </c>
      <c r="G45" t="s">
        <v>4</v>
      </c>
    </row>
    <row r="49" spans="6:7" ht="12.75">
      <c r="F49" s="24" t="s">
        <v>6</v>
      </c>
      <c r="G49" t="s">
        <v>7</v>
      </c>
    </row>
    <row r="50" ht="12.75">
      <c r="G50" t="s">
        <v>8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2000-11-11T14:41:29Z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